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C5384996-C005-4A28-9680-7B0056426EC1}" xr6:coauthVersionLast="47" xr6:coauthVersionMax="47" xr10:uidLastSave="{00000000-0000-0000-0000-000000000000}"/>
  <bookViews>
    <workbookView xWindow="-120" yWindow="-120" windowWidth="29040" windowHeight="15720" firstSheet="1" activeTab="4" xr2:uid="{40D5EC4B-15DB-4C5B-9DC8-C8D693E83464}"/>
  </bookViews>
  <sheets>
    <sheet name="Општина Ѓорче Петров" sheetId="13" r:id="rId1"/>
    <sheet name="Општина Босилово-Турново-Иловиц" sheetId="3" r:id="rId2"/>
    <sheet name="О.Стерео Несторовски" sheetId="7" r:id="rId3"/>
    <sheet name="Општина Лозово улица Мулино " sheetId="12" r:id="rId4"/>
    <sheet name="Тендер5-Дел.6-Рекапитулар  " sheetId="14" r:id="rId5"/>
  </sheets>
  <externalReferences>
    <externalReference r:id="rId6"/>
  </externalReferences>
  <definedNames>
    <definedName name="bazag2">[1]Baza!$B$1:$D$82</definedName>
    <definedName name="_xlnm.Print_Area" localSheetId="2">'О.Стерео Несторовски'!$A$1:$H$120</definedName>
    <definedName name="_xlnm.Print_Area" localSheetId="1">'Општина Босилово-Турново-Иловиц'!$A$1:$H$71</definedName>
    <definedName name="_xlnm.Print_Area" localSheetId="0">'Општина Ѓорче Петров'!$A$1:$H$119</definedName>
    <definedName name="_xlnm.Print_Area" localSheetId="3">'Општина Лозово улица Мулино '!$A$1:$I$239</definedName>
    <definedName name="_xlnm.Print_Area" localSheetId="4">'Тендер5-Дел.6-Рекапитулар  '!$A$1:$J$14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4" l="1"/>
  <c r="H108" i="12" l="1"/>
  <c r="H89" i="12"/>
  <c r="H90" i="12"/>
  <c r="H91" i="12"/>
  <c r="H88" i="12"/>
  <c r="H85" i="12"/>
  <c r="H82" i="12"/>
  <c r="H81" i="12"/>
  <c r="H69" i="12"/>
  <c r="H66" i="12"/>
  <c r="H67" i="12"/>
  <c r="H68" i="12"/>
  <c r="H65" i="12"/>
  <c r="H62" i="12"/>
  <c r="H61" i="12"/>
  <c r="H42" i="12"/>
  <c r="H43" i="12"/>
  <c r="H44" i="12"/>
  <c r="H41" i="12"/>
  <c r="H39" i="12"/>
  <c r="H38" i="12"/>
  <c r="H37" i="12"/>
  <c r="H35" i="12"/>
  <c r="H34" i="12"/>
  <c r="H26" i="12"/>
  <c r="H27" i="12"/>
  <c r="H28" i="12"/>
  <c r="H29" i="12"/>
  <c r="H30" i="12"/>
  <c r="H103" i="7"/>
  <c r="H104" i="7"/>
  <c r="H102" i="7"/>
  <c r="H96" i="7"/>
  <c r="H97" i="7"/>
  <c r="H98" i="7"/>
  <c r="H99" i="7"/>
  <c r="H100" i="7"/>
  <c r="H95" i="7"/>
  <c r="H83" i="7"/>
  <c r="H84" i="7"/>
  <c r="H85" i="7"/>
  <c r="H86" i="7"/>
  <c r="H87" i="7"/>
  <c r="H88" i="7"/>
  <c r="H89" i="7"/>
  <c r="H90" i="7"/>
  <c r="H91" i="7"/>
  <c r="H82" i="7"/>
  <c r="H79" i="7"/>
  <c r="H78" i="7"/>
  <c r="H64" i="7"/>
  <c r="H65" i="7"/>
  <c r="H67" i="7"/>
  <c r="H69" i="7"/>
  <c r="H70" i="7"/>
  <c r="H72" i="7"/>
  <c r="H73" i="7"/>
  <c r="H74" i="7"/>
  <c r="H75" i="7"/>
  <c r="H63" i="7"/>
  <c r="H62" i="7"/>
  <c r="H60" i="7"/>
  <c r="H47" i="7"/>
  <c r="H48" i="7"/>
  <c r="H49" i="7"/>
  <c r="H50" i="7"/>
  <c r="H51" i="7"/>
  <c r="H52" i="7"/>
  <c r="H41" i="7"/>
  <c r="H42" i="7"/>
  <c r="H43" i="7"/>
  <c r="H33" i="7"/>
  <c r="H34" i="7"/>
  <c r="H35" i="7"/>
  <c r="H36" i="7"/>
  <c r="H37" i="7"/>
  <c r="H25" i="7"/>
  <c r="H26" i="7"/>
  <c r="H27" i="7"/>
  <c r="H28" i="7"/>
  <c r="H29" i="7"/>
  <c r="H59" i="3"/>
  <c r="H60" i="3"/>
  <c r="H61" i="3"/>
  <c r="H62" i="3"/>
  <c r="H63" i="3"/>
  <c r="H52" i="3"/>
  <c r="H53" i="3"/>
  <c r="H54" i="3"/>
  <c r="H43" i="3"/>
  <c r="H44" i="3"/>
  <c r="H37" i="3"/>
  <c r="H38" i="3"/>
  <c r="H39" i="3"/>
  <c r="H33" i="3"/>
  <c r="H32" i="3"/>
  <c r="H25" i="3"/>
  <c r="H26" i="3"/>
  <c r="H27" i="3"/>
  <c r="H28" i="3"/>
  <c r="H29" i="3"/>
  <c r="H89" i="13"/>
  <c r="H90" i="13"/>
  <c r="H91" i="13"/>
  <c r="H92" i="13"/>
  <c r="H93" i="13"/>
  <c r="H94" i="13"/>
  <c r="H95" i="13"/>
  <c r="H96" i="13"/>
  <c r="H97" i="13"/>
  <c r="H98" i="13"/>
  <c r="H81" i="13"/>
  <c r="H82" i="13"/>
  <c r="H83" i="13"/>
  <c r="H84" i="13"/>
  <c r="H85" i="13"/>
  <c r="H70" i="13"/>
  <c r="H72" i="13"/>
  <c r="H74" i="13"/>
  <c r="H76" i="13"/>
  <c r="H59" i="13"/>
  <c r="H60" i="13"/>
  <c r="H61" i="13"/>
  <c r="H62" i="13"/>
  <c r="H63" i="13"/>
  <c r="H64" i="13"/>
  <c r="H65" i="13"/>
  <c r="H66" i="13"/>
  <c r="H33" i="13"/>
  <c r="H34" i="13"/>
  <c r="H36" i="13"/>
  <c r="H37" i="13"/>
  <c r="H38" i="13"/>
  <c r="H39" i="13"/>
  <c r="H25" i="13"/>
  <c r="H26" i="13"/>
  <c r="H27" i="13"/>
  <c r="H28" i="13"/>
  <c r="H29" i="13"/>
  <c r="H24" i="13"/>
  <c r="H42" i="13"/>
  <c r="H43" i="13"/>
  <c r="H44" i="13"/>
  <c r="H48" i="13"/>
  <c r="H49" i="13"/>
  <c r="H50" i="13"/>
  <c r="H51" i="13"/>
  <c r="H52" i="13"/>
  <c r="H53" i="13"/>
  <c r="H54" i="13"/>
  <c r="H55" i="13"/>
  <c r="H222" i="12" l="1"/>
  <c r="H221" i="12"/>
  <c r="H220" i="12"/>
  <c r="H219" i="12"/>
  <c r="H218" i="12"/>
  <c r="B48" i="13" l="1"/>
  <c r="B43" i="13"/>
  <c r="B44" i="13" s="1"/>
  <c r="H25" i="12"/>
  <c r="C227" i="12"/>
  <c r="C228" i="12" s="1"/>
  <c r="C229" i="12" s="1"/>
  <c r="C230" i="12" s="1"/>
  <c r="C231" i="12" s="1"/>
  <c r="C232" i="12" s="1"/>
  <c r="C233" i="12" s="1"/>
  <c r="C234" i="12" s="1"/>
  <c r="H31" i="12" l="1"/>
  <c r="H48" i="12" s="1"/>
  <c r="H45" i="13" l="1"/>
  <c r="B49" i="13" l="1"/>
  <c r="B50" i="13" s="1"/>
  <c r="B51" i="13" s="1"/>
  <c r="B52" i="13" s="1"/>
  <c r="B53" i="13" s="1"/>
  <c r="B54" i="13" s="1"/>
  <c r="B55" i="13" s="1"/>
  <c r="H101" i="13"/>
  <c r="H102" i="13" s="1"/>
  <c r="H113" i="13" s="1"/>
  <c r="H88" i="13"/>
  <c r="H80" i="13"/>
  <c r="H79" i="13"/>
  <c r="H69" i="13"/>
  <c r="H58" i="13"/>
  <c r="H47" i="13"/>
  <c r="H107" i="13"/>
  <c r="H32" i="13"/>
  <c r="H40" i="13" l="1"/>
  <c r="H106" i="13" s="1"/>
  <c r="H30" i="13"/>
  <c r="H105" i="13" s="1"/>
  <c r="H77" i="13"/>
  <c r="H110" i="13" s="1"/>
  <c r="H99" i="13"/>
  <c r="H112" i="13" s="1"/>
  <c r="H86" i="13"/>
  <c r="H111" i="13" s="1"/>
  <c r="H67" i="13"/>
  <c r="H109" i="13" s="1"/>
  <c r="H56" i="13"/>
  <c r="H108" i="13" s="1"/>
  <c r="H114" i="13" l="1"/>
  <c r="H5" i="14" l="1"/>
  <c r="I5" i="14" l="1"/>
  <c r="J5" i="14" s="1"/>
  <c r="H6" i="14"/>
  <c r="I6" i="14" l="1"/>
  <c r="J6" i="14" s="1"/>
  <c r="H207" i="12" l="1"/>
  <c r="H206" i="12"/>
  <c r="H205" i="12"/>
  <c r="B205" i="12"/>
  <c r="B206" i="12" s="1"/>
  <c r="B207" i="12" s="1"/>
  <c r="H204" i="12"/>
  <c r="H201" i="12"/>
  <c r="H200" i="12"/>
  <c r="H197" i="12"/>
  <c r="H198" i="12" s="1"/>
  <c r="H211" i="12" s="1"/>
  <c r="B219" i="12"/>
  <c r="B220" i="12" s="1"/>
  <c r="B221" i="12" s="1"/>
  <c r="B222" i="12" s="1"/>
  <c r="H184" i="12"/>
  <c r="H183" i="12"/>
  <c r="H182" i="12"/>
  <c r="B182" i="12"/>
  <c r="B183" i="12" s="1"/>
  <c r="B184" i="12" s="1"/>
  <c r="H181" i="12"/>
  <c r="H178" i="12"/>
  <c r="H177" i="12"/>
  <c r="H174" i="12"/>
  <c r="H175" i="12" s="1"/>
  <c r="H188" i="12" s="1"/>
  <c r="H160" i="12"/>
  <c r="H159" i="12"/>
  <c r="H158" i="12"/>
  <c r="B158" i="12"/>
  <c r="B159" i="12" s="1"/>
  <c r="B160" i="12" s="1"/>
  <c r="H157" i="12"/>
  <c r="H154" i="12"/>
  <c r="H153" i="12"/>
  <c r="H150" i="12"/>
  <c r="H151" i="12" s="1"/>
  <c r="H164" i="12" s="1"/>
  <c r="H137" i="12"/>
  <c r="H136" i="12"/>
  <c r="H135" i="12"/>
  <c r="B135" i="12"/>
  <c r="B136" i="12" s="1"/>
  <c r="B137" i="12" s="1"/>
  <c r="H134" i="12"/>
  <c r="H131" i="12"/>
  <c r="H130" i="12"/>
  <c r="H127" i="12"/>
  <c r="H128" i="12" s="1"/>
  <c r="H141" i="12" s="1"/>
  <c r="H114" i="12"/>
  <c r="H113" i="12"/>
  <c r="H112" i="12"/>
  <c r="B112" i="12"/>
  <c r="B113" i="12" s="1"/>
  <c r="B114" i="12" s="1"/>
  <c r="H111" i="12"/>
  <c r="H107" i="12"/>
  <c r="H104" i="12"/>
  <c r="H105" i="12" s="1"/>
  <c r="H118" i="12" s="1"/>
  <c r="B89" i="12"/>
  <c r="B90" i="12" s="1"/>
  <c r="B91" i="12" s="1"/>
  <c r="H84" i="12"/>
  <c r="H95" i="12"/>
  <c r="B66" i="12"/>
  <c r="B67" i="12" s="1"/>
  <c r="B68" i="12" s="1"/>
  <c r="H58" i="12"/>
  <c r="H59" i="12" s="1"/>
  <c r="H72" i="12" s="1"/>
  <c r="B42" i="12"/>
  <c r="B43" i="12" s="1"/>
  <c r="B44" i="12" s="1"/>
  <c r="H49" i="12"/>
  <c r="H86" i="12" l="1"/>
  <c r="H96" i="12" s="1"/>
  <c r="H45" i="12"/>
  <c r="H51" i="12" s="1"/>
  <c r="H115" i="12"/>
  <c r="H120" i="12" s="1"/>
  <c r="H109" i="12"/>
  <c r="H119" i="12" s="1"/>
  <c r="H179" i="12"/>
  <c r="H189" i="12" s="1"/>
  <c r="H63" i="12"/>
  <c r="H73" i="12" s="1"/>
  <c r="H132" i="12"/>
  <c r="H142" i="12" s="1"/>
  <c r="H202" i="12"/>
  <c r="H212" i="12" s="1"/>
  <c r="H208" i="12"/>
  <c r="H213" i="12" s="1"/>
  <c r="H92" i="12"/>
  <c r="H97" i="12" s="1"/>
  <c r="H98" i="12" s="1"/>
  <c r="H228" i="12" s="1"/>
  <c r="H155" i="12"/>
  <c r="H165" i="12" s="1"/>
  <c r="H223" i="12"/>
  <c r="H234" i="12" s="1"/>
  <c r="H138" i="12"/>
  <c r="H143" i="12" s="1"/>
  <c r="H161" i="12"/>
  <c r="H166" i="12" s="1"/>
  <c r="H74" i="12"/>
  <c r="H185" i="12"/>
  <c r="H190" i="12" s="1"/>
  <c r="H50" i="12"/>
  <c r="H75" i="12" l="1"/>
  <c r="H52" i="12"/>
  <c r="H226" i="12" s="1"/>
  <c r="H191" i="12"/>
  <c r="H232" i="12" s="1"/>
  <c r="H227" i="12"/>
  <c r="H144" i="12"/>
  <c r="H230" i="12" s="1"/>
  <c r="H121" i="12"/>
  <c r="H229" i="12" s="1"/>
  <c r="H214" i="12"/>
  <c r="H233" i="12" s="1"/>
  <c r="H167" i="12"/>
  <c r="H231" i="12" s="1"/>
  <c r="H235" i="12" l="1"/>
  <c r="H11" i="14" s="1"/>
  <c r="H12" i="14" l="1"/>
  <c r="I11" i="14"/>
  <c r="H24" i="7"/>
  <c r="I12" i="14" l="1"/>
  <c r="J11" i="14"/>
  <c r="H36" i="3"/>
  <c r="J12" i="14" l="1"/>
  <c r="B96" i="7"/>
  <c r="B97" i="7" s="1"/>
  <c r="B98" i="7" s="1"/>
  <c r="B99" i="7" s="1"/>
  <c r="B100" i="7" s="1"/>
  <c r="B61" i="7"/>
  <c r="H59" i="7"/>
  <c r="H56" i="7"/>
  <c r="B47" i="7"/>
  <c r="B48" i="7" s="1"/>
  <c r="B49" i="7" s="1"/>
  <c r="B50" i="7" s="1"/>
  <c r="B51" i="7" s="1"/>
  <c r="B52" i="7" s="1"/>
  <c r="B33" i="7"/>
  <c r="B34" i="7" s="1"/>
  <c r="B35" i="7" s="1"/>
  <c r="B36" i="7" s="1"/>
  <c r="B37" i="7" s="1"/>
  <c r="B40" i="7" s="1"/>
  <c r="B41" i="7" s="1"/>
  <c r="B42" i="7" s="1"/>
  <c r="B43" i="7" s="1"/>
  <c r="H46" i="7"/>
  <c r="H40" i="7"/>
  <c r="H32" i="7"/>
  <c r="H30" i="7"/>
  <c r="H108" i="7" s="1"/>
  <c r="H92" i="7" l="1"/>
  <c r="H112" i="7" s="1"/>
  <c r="H44" i="7"/>
  <c r="H105" i="7"/>
  <c r="H113" i="7" s="1"/>
  <c r="H53" i="7"/>
  <c r="H111" i="7" s="1"/>
  <c r="H38" i="7"/>
  <c r="H109" i="7" s="1"/>
  <c r="B52" i="3" l="1"/>
  <c r="B53" i="3" s="1"/>
  <c r="B54" i="3" s="1"/>
  <c r="H24" i="3" l="1"/>
  <c r="H51" i="3"/>
  <c r="H47" i="3"/>
  <c r="H42" i="3"/>
  <c r="H40" i="3"/>
  <c r="H48" i="3" l="1"/>
  <c r="H30" i="3"/>
  <c r="H58" i="3" s="1"/>
  <c r="H34" i="3"/>
  <c r="H55" i="3"/>
  <c r="H45" i="3"/>
  <c r="H64" i="3" l="1"/>
  <c r="H7" i="14" s="1"/>
  <c r="H8" i="14" l="1"/>
  <c r="I7" i="14"/>
  <c r="H110" i="7"/>
  <c r="H114" i="7" s="1"/>
  <c r="H9" i="14" s="1"/>
  <c r="I8" i="14" l="1"/>
  <c r="J7" i="14"/>
  <c r="J8" i="14" l="1"/>
  <c r="I9" i="14"/>
  <c r="H10" i="14"/>
  <c r="H13" i="14" s="1"/>
  <c r="I10" i="14" l="1"/>
  <c r="I13" i="14" s="1"/>
  <c r="J9" i="14"/>
  <c r="J13" i="14" l="1"/>
  <c r="J10" i="14"/>
</calcChain>
</file>

<file path=xl/sharedStrings.xml><?xml version="1.0" encoding="utf-8"?>
<sst xmlns="http://schemas.openxmlformats.org/spreadsheetml/2006/main" count="1028" uniqueCount="358">
  <si>
    <t xml:space="preserve">  ПРЕДМЕР ПРЕСМЕТКА</t>
  </si>
  <si>
    <t>Реконструкција на ул.Стерио Несторовски во Росоман, општина Росоман</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</si>
  <si>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</si>
  <si>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</si>
  <si>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</si>
  <si>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</si>
  <si>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</si>
  <si>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</si>
  <si>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</si>
  <si>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</si>
  <si>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</si>
  <si>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А.5</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</si>
  <si>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</si>
  <si>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А.6</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</si>
  <si>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</si>
  <si>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</si>
  <si>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</si>
  <si>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</si>
  <si>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</si>
  <si>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</si>
  <si>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</si>
  <si>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</si>
  <si>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</si>
  <si>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</si>
  <si>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</si>
  <si>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</si>
  <si>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</si>
  <si>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</si>
  <si>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</si>
  <si>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</si>
  <si>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</si>
  <si>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А.15</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</si>
  <si>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</si>
  <si>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Ред.бр.</t>
  </si>
  <si>
    <t>Тех. Спе.</t>
  </si>
  <si>
    <t>Опис на работите</t>
  </si>
  <si>
    <t>Ед. мера</t>
  </si>
  <si>
    <t>Количина</t>
  </si>
  <si>
    <t>Ед. цена (ден. без ДДВ)</t>
  </si>
  <si>
    <t>Вк. Цена
(ден. без ДДВ)</t>
  </si>
  <si>
    <t>1. ОПШТИ РАБОТИ</t>
  </si>
  <si>
    <t>1.2</t>
  </si>
  <si>
    <t>паушал</t>
  </si>
  <si>
    <t>1.3.1            1.3.4</t>
  </si>
  <si>
    <t>1.6</t>
  </si>
  <si>
    <t>Изработка на проект на изведена состојба</t>
  </si>
  <si>
    <t>1.7</t>
  </si>
  <si>
    <t>Изработка на сообраќаен проект за времена измена на режим за сообраќај</t>
  </si>
  <si>
    <t>1.8</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</si>
  <si>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</si>
  <si>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Спроведување на мерки за животна средина и социјални аспекти</t>
  </si>
  <si>
    <t>1.ВКУПНО  ЗА ОПШТИ РАБОТИ</t>
  </si>
  <si>
    <t>2. ПРИПРЕМНИ РАБОТИ</t>
  </si>
  <si>
    <t>2.2</t>
  </si>
  <si>
    <t>Обележување и осигурување на трасата</t>
  </si>
  <si>
    <t>км</t>
  </si>
  <si>
    <t>2.4</t>
  </si>
  <si>
    <t>2.5</t>
  </si>
  <si>
    <t>Рушење на постоечки асфалт од коловоз d=10см со утовар и транспорт до локација или депонија посочена од страна на Инвеститорот-Општината.</t>
  </si>
  <si>
    <t>м2</t>
  </si>
  <si>
    <t>2.64</t>
  </si>
  <si>
    <t>м1</t>
  </si>
  <si>
    <t>2.7</t>
  </si>
  <si>
    <t>Дислокација на постојни столбови за инсталации</t>
  </si>
  <si>
    <t>парче</t>
  </si>
  <si>
    <t>Дислокација на телефонски столб со утовар и транспорт до одлагалиште по избор на Инвеститорот</t>
  </si>
  <si>
    <t>2.ВКУПНО ЗА ПРИПРЕМНИ РАБОТИ</t>
  </si>
  <si>
    <t>3. ДОЛЕН СТРОЈ</t>
  </si>
  <si>
    <t>3.2</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</si>
  <si>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</si>
  <si>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м3</t>
  </si>
  <si>
    <t>3.3</t>
  </si>
  <si>
    <t xml:space="preserve">Изработка на подтло </t>
  </si>
  <si>
    <t>3.4</t>
  </si>
  <si>
    <t>Изработка на насип со материјал од поз р.бр.13</t>
  </si>
  <si>
    <t>3.6</t>
  </si>
  <si>
    <t xml:space="preserve">Планирање и валирање на постелка </t>
  </si>
  <si>
    <t>4.1</t>
  </si>
  <si>
    <t>3.ВКУПНО ЗА ДОЛЕН СТРОЈ:</t>
  </si>
  <si>
    <t>4.ГOРЕН СТРОЈ</t>
  </si>
  <si>
    <t>Набавка,транспорт и вградување на тампонски слој од дробен камен матријал за коловоз dmin=30 см до потребна збиеност</t>
  </si>
  <si>
    <t>4.2</t>
  </si>
  <si>
    <t>Набавка, транспорт и вградување на битуминизиран носив слој БНС  22СА  d=7см</t>
  </si>
  <si>
    <t>4.3</t>
  </si>
  <si>
    <t>Набавка транспорт и вгрдаување на АБ 11 с d=5см.</t>
  </si>
  <si>
    <t>4.43</t>
  </si>
  <si>
    <t>4.52</t>
  </si>
  <si>
    <t>Набавка, транспорт и вградување на бетонски рабник за тротоар, со димензии 18/24 МБ40 заедно со бетонска подлога МБ20</t>
  </si>
  <si>
    <t>4.62</t>
  </si>
  <si>
    <t>Набавка, транспорт и вградување на битуменска емулзија од 0.3-0.5 кг/м2 врз претходно исчистена и обеспрашена површина.</t>
  </si>
  <si>
    <t>4.ВКУПНО ЗА ГОРЕН СТРОЈ:</t>
  </si>
  <si>
    <t>5. ОДВОДНУВАЊЕ:</t>
  </si>
  <si>
    <t>Геодетски работи</t>
  </si>
  <si>
    <t xml:space="preserve">Обележување и исколчување на трасата на каналските ровови </t>
  </si>
  <si>
    <t>Земјани работи</t>
  </si>
  <si>
    <t>Транспорт на материјали со камиони, со машински утовар и истовар на далечина до 10km (Σископ)=</t>
  </si>
  <si>
    <t>Тесарски работи</t>
  </si>
  <si>
    <t>Монтажни работи</t>
  </si>
  <si>
    <t>Набавка, транспорт и вградување на готови АБ елементи за шахтите со конус, наставак и дно со изведени кинети, монтажа на качувалки Ф 18mm. Hcp=1.3</t>
  </si>
  <si>
    <t>Набавка и монтажа на лиено железен капак за ревизиони шахти 40kn, EH 124 D400</t>
  </si>
  <si>
    <t>Поставување на сигнализациона трака-трака за предупредување над изведените канализациони линии</t>
  </si>
  <si>
    <t>Изработка и вградување на АБ прстен со D=1,0м, армиран со d=0,15m, армиран со Ф14 на 10cm и бетон МВ 30</t>
  </si>
  <si>
    <t>Изработка и вградување на АБ плоча 1,7x1,7m 1,0m, d=0,15m, централен отвор со дијаметар D=0,7m армиран со ф14 на 10 cm и бетон MB 30</t>
  </si>
  <si>
    <t>Набавка, транспорт и монтажа на уличен сливник класа на оптоварување D400*, согласно EN124:2003</t>
  </si>
  <si>
    <t>Хидрауличко испитување на канализациона мрежа према ЕН 1610</t>
  </si>
  <si>
    <t>5.ВКУПНО ЗА ОДВОДНУВАЊЕ:</t>
  </si>
  <si>
    <t>7. СООБРАЌАЈНА СИГНАЛИЗАЦИЈА И ОПРЕМА</t>
  </si>
  <si>
    <t>7.1 ВЕРТИКАЛНА СИГНАЛИЗАЦИЈА</t>
  </si>
  <si>
    <t>10.2</t>
  </si>
  <si>
    <t>Набавка, транспорт и поставување на сообраќајни знаци со облик на рамностран триаголник со должина на страните L=900 mm, класа на ретрорефлексија I</t>
  </si>
  <si>
    <t>Набавка, транспорт и поставување на топло поцинкуван рамен цевен носач со надворешен дијаметар најмалку D=60 mm и дебелина најмалку 2 mm</t>
  </si>
  <si>
    <t xml:space="preserve">Набавка, транспорт, ископ и бетонирање на темели за носачи на сообраќајни знаци со бетон МВ 20 и димензии 40х40х50 цм </t>
  </si>
  <si>
    <t>7.2 ХОРИЗОНТАЛНА СИГНАЛИЗАЦИЈА</t>
  </si>
  <si>
    <t>10.3</t>
  </si>
  <si>
    <t>Набавка и транспорт, чистење на коловозна површина, маркирање и изведување на тенкослојни надолжни ознаки во бела боја</t>
  </si>
  <si>
    <t>Набавка, транспорт, чистење на коловозна површина, маркирање и изведување на тенкослојни напречни ознаки во бела боја</t>
  </si>
  <si>
    <t>Набавка, транспорт, чистење на коловозна површина, маркирање и изведување на тенкослојни останати ознаки и натписи во бела боја</t>
  </si>
  <si>
    <t>7. ВКУПНО ЗА СООБРАЌАЈНА СИГНАЛИЗАЦИЈА И ОПРЕМА</t>
  </si>
  <si>
    <t>РЕКАПИТУЛАР - РЕКОНСТРУКЦИЈА НА УЛ.СТЕРИЈО НЕСТОРОВСКИ</t>
  </si>
  <si>
    <t>ВКУПНО за 1. ОПШТИ РАБОТИ:</t>
  </si>
  <si>
    <t>ВКУПНО за 2. ПРИПРЕМНИ РАБОТИ:</t>
  </si>
  <si>
    <t>ВКУПНО за 3. ДОЛЕН СТРОЈ:</t>
  </si>
  <si>
    <t>ВКУПНО за 4. ГОРЕН СТРОЈ</t>
  </si>
  <si>
    <t>ВКУПНО за 5. ОДВОДНУВАЊЕ:</t>
  </si>
  <si>
    <t>ВКУПНО за 6. ХОРИЗОНТАЛНА И ВЕРТИКАЛНА СИГНАЛИЗАЦИЈА:</t>
  </si>
  <si>
    <t>СЕ ВКУПНО за „Реконструкција на ул.СТЕРИЈО НЕСТОРОВСКИ“ - ОПШТИНА Росоман: (ден. без ДДВ):</t>
  </si>
  <si>
    <t>Се Вкупно:</t>
  </si>
  <si>
    <t xml:space="preserve"> </t>
  </si>
  <si>
    <t>Име на Понудувачот:</t>
  </si>
  <si>
    <t>Име на овластениот потписник:</t>
  </si>
  <si>
    <t>Потпис и печат:</t>
  </si>
  <si>
    <t>Изработка на план за контрола на квалитет</t>
  </si>
  <si>
    <t>Дополнителни геотехнички истражувања и лабораториски тестирања</t>
  </si>
  <si>
    <t>3.1</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</si>
  <si>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</si>
  <si>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транспорт, ископ и бетонирање на темели за носачи на сообраќајни знаци со бетон МБ20 и димензии 40X40X50 cm</t>
  </si>
  <si>
    <t>РЕКОНСТРУКЦИЈА НА ЛОКАЛЕН ПАТ ТУРНОВО - ИЛОВИЦА (КМ 0+760,00 - 2+675,52)</t>
  </si>
  <si>
    <t>1.1</t>
  </si>
  <si>
    <t>1.3</t>
  </si>
  <si>
    <t>1.4</t>
  </si>
  <si>
    <t>1.5</t>
  </si>
  <si>
    <t>Машински ископ на земја во широк откоп со утовар и транспорт во депонија на растојание до 15 км.</t>
  </si>
  <si>
    <r>
      <t xml:space="preserve">Набавка, транспорт и вградување на тампонски материјал за изработка на стабилизирана банкина со широчина од 50 см и пад 4,0%.  </t>
    </r>
    <r>
      <rPr>
        <sz val="10"/>
        <rFont val="StobiSerif Regular"/>
        <family val="3"/>
      </rPr>
      <t xml:space="preserve"> (1915.5 x 0.5 x 0.07 x 2)</t>
    </r>
  </si>
  <si>
    <t>Комбиниран ископ (машински и рачно) на канавки во земја до 4-та кат. со ширина на канавката од 30 см во основа и длабина од 30 до 50 см, со нагиб на косини 1:1,5.</t>
  </si>
  <si>
    <t>6. СООБРАЌАЈНА СИГНАЛИЗАЦИЈА И ОПРЕМА</t>
  </si>
  <si>
    <t>6.1 ВЕРТИКАЛНА СИГНАЛИЗАЦИЈА</t>
  </si>
  <si>
    <t>6. ВКУПНО ЗА СООБРАЌАЈНА СИГНАЛИЗАЦИЈА И ОПРЕМА</t>
  </si>
  <si>
    <t>РЕКАПИТУЛАР - РЕКОНСТРУКЦИЈА НА ЛОКАЛЕН ПАТ ТУРНОВО - ИЛОВИЦА (КМ 0+760,00 - 2+675,52)</t>
  </si>
  <si>
    <t>ВКУПНО за 6. СООБРАЌАЈНА СИГНАЛИЗАЦИЈА И ОПРЕМА:</t>
  </si>
  <si>
    <t>Вредност</t>
  </si>
  <si>
    <t>Непредвидени
 работи(10%)</t>
  </si>
  <si>
    <t>Вкупно</t>
  </si>
  <si>
    <r>
      <t>ВКУПНО ЗА ОПШТИНА РОСОМАН</t>
    </r>
    <r>
      <rPr>
        <b/>
        <sz val="11"/>
        <color rgb="FF000000"/>
        <rFont val="StobiSerif Regular"/>
        <family val="3"/>
      </rPr>
      <t xml:space="preserve"> </t>
    </r>
    <r>
      <rPr>
        <b/>
        <sz val="11"/>
        <color indexed="8"/>
        <rFont val="StobiSerif Regular"/>
        <family val="3"/>
      </rPr>
      <t xml:space="preserve"> (ден. без ДДВ):</t>
    </r>
  </si>
  <si>
    <r>
      <t>ВКУПНО ЗА ОПШТИНА</t>
    </r>
    <r>
      <rPr>
        <b/>
        <sz val="11"/>
        <color rgb="FF000000"/>
        <rFont val="StobiSerif Regular"/>
        <family val="3"/>
      </rPr>
      <t xml:space="preserve"> БОСИЛОВО</t>
    </r>
    <r>
      <rPr>
        <b/>
        <sz val="11"/>
        <color indexed="8"/>
        <rFont val="StobiSerif Regular"/>
        <family val="3"/>
      </rPr>
      <t xml:space="preserve"> (ден. без ДДВ):</t>
    </r>
  </si>
  <si>
    <t xml:space="preserve">ВКУПНА ВРЕДНОСТ </t>
  </si>
  <si>
    <t xml:space="preserve">Предмер Пресметка Бр.1:Реконструкција на ул.СТЕРИЈО НЕСТОРОВСКИ“ </t>
  </si>
  <si>
    <r>
      <t>ВКУПНО ЗА ОПШТИНА</t>
    </r>
    <r>
      <rPr>
        <b/>
        <sz val="11"/>
        <color rgb="FF000000"/>
        <rFont val="StobiSerif Regular"/>
        <family val="3"/>
      </rPr>
      <t xml:space="preserve"> ЛОЗОВО</t>
    </r>
    <r>
      <rPr>
        <b/>
        <sz val="11"/>
        <color indexed="8"/>
        <rFont val="StobiSerif Regular"/>
        <family val="3"/>
      </rPr>
      <t xml:space="preserve"> (ден. без ДДВ):</t>
    </r>
  </si>
  <si>
    <t>Набавка, транспорт, вградување и збивање на битуменизиран носив слој БНХС 16, d = 7 sm за изработка на коловозна конструкција</t>
  </si>
  <si>
    <t>СЕ ВКУПНО за „РЕКОНСТРУКЦИЈА НА ЛОКАЛЕН ПАТ ТУРНОВО - ИЛОВИЦА (КМ 0+760,00 - 2+675,52)</t>
  </si>
  <si>
    <t>Сечење и кршење на постојна асфалтна конструкција со утовар и транспорт на отпадните блокови до депонија на растојание до 15 км.</t>
  </si>
  <si>
    <t xml:space="preserve">Сите работи предвидени со проектната
документација, описи и количини дадени во
предмерот, треба да се извршат во
согласност со важечките технички
нормативи и правила во областа, со
употреба на квалитетен градежен материјал
за кои треба да се приложат соодветни
сертификати и атести.
</t>
  </si>
  <si>
    <t>Изведувачот има обврска пред понудување
на цена за изведба да ја посети локацијата
и согласно фактичката состојба да ја
формира цената. Доклоку има прашања да
се достават до Инвеститорот за време на
тендерската постапка</t>
  </si>
  <si>
    <t>Расчистување на трасата од грмушки, дрва, корења, трева и сл.</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</si>
  <si>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</si>
  <si>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Планирање и валирање на постелка</t>
  </si>
  <si>
    <t>Премачкување на споевите на стар со нов
асфалт со РБ200</t>
  </si>
  <si>
    <t xml:space="preserve">Набавка, транспорт и  разастирање на песок под, околу и 30 cm  над горниот раб над цевката       </t>
  </si>
  <si>
    <t xml:space="preserve">Ископ земја III и IV кат. во тесен обем за ров B=1m за полагање на цевки со обезбедување на ровот                                                                                                                        -по табла                                                                                                                                                                                                                                                                                                                                                               -                                                                                                                  </t>
  </si>
  <si>
    <t>-Машински 80%</t>
  </si>
  <si>
    <t xml:space="preserve"> -Рачен ископ 20%</t>
  </si>
  <si>
    <t xml:space="preserve">Ископ земја III и IV кат. во тесен обем за ров B=1m за полагање на цевки со обезбедување на ровот                                                                                                                         </t>
  </si>
  <si>
    <t xml:space="preserve">Рачен ископ на земја за ревизиони шахти со обезбедување на ровот  </t>
  </si>
  <si>
    <t xml:space="preserve"> 2,2*(2,2-1,0)*1,85*16</t>
  </si>
  <si>
    <t xml:space="preserve">Рачен ископ земја за спој на сливници и канали со атмосферска канализација, ров B=0,8m    </t>
  </si>
  <si>
    <t xml:space="preserve"> 0,80*1,10*3,0*15</t>
  </si>
  <si>
    <t xml:space="preserve">33,0*0,80=__________DN 200       </t>
  </si>
  <si>
    <t xml:space="preserve">Планирање на дното на ровот со точност +-2cm                                                                                                                </t>
  </si>
  <si>
    <r>
      <t xml:space="preserve">Изработка на тампон слој од шљунковит материјал </t>
    </r>
    <r>
      <rPr>
        <sz val="12"/>
        <color theme="1"/>
        <rFont val="Sylfaen"/>
        <family val="1"/>
        <charset val="204"/>
      </rPr>
      <t>ΣL*B*Hsr-Hpes</t>
    </r>
  </si>
  <si>
    <t xml:space="preserve">  50% слаб притисок: 486*2*1,85*0,5*0,3= </t>
  </si>
  <si>
    <t xml:space="preserve">Подупирање на ров под слаб и јак притисок во земја со широчина до 2m и длабочина 0-4m                                                                                              </t>
  </si>
  <si>
    <t xml:space="preserve"> 50% јак притисок:486*2*1,85*0,5*0,3=</t>
  </si>
  <si>
    <t xml:space="preserve">                                  </t>
  </si>
  <si>
    <t xml:space="preserve">Набавка, транспорт и монтажа на коругирани полиетиленски канализациони цевки со отпорност на надворешно оптоварување SN8 согласно ЕН 13476-3 стандардот                                               </t>
  </si>
  <si>
    <t xml:space="preserve"> DN/ID 200             </t>
  </si>
  <si>
    <t xml:space="preserve"> DN/ID 300</t>
  </si>
  <si>
    <t xml:space="preserve">Набавка, транспорт и изработка на улични вертикални сливници со бетонска цевка со внатрешен дијаметар ф400мм, </t>
  </si>
  <si>
    <t>250,0*1   =_________DN 300</t>
  </si>
  <si>
    <r>
      <t xml:space="preserve"> ф200 mm                   45*0,80*(0,1+0,2+0,3-0,2</t>
    </r>
    <r>
      <rPr>
        <sz val="12"/>
        <color theme="1"/>
        <rFont val="Sylfaen"/>
        <family val="1"/>
        <charset val="204"/>
      </rPr>
      <t>²</t>
    </r>
    <r>
      <rPr>
        <sz val="12"/>
        <color theme="1"/>
        <rFont val="StobiSerif Regular"/>
        <family val="3"/>
      </rPr>
      <t xml:space="preserve">*3,14/4)=                       </t>
    </r>
  </si>
  <si>
    <t xml:space="preserve"> Ф300 mm             486,0*1,00*(0,1+0,3+0,3-0,3²*3,14/4)=</t>
  </si>
  <si>
    <t>Изработка на насип со материјал од поз р.бр.09</t>
  </si>
  <si>
    <t>Машински ископ на хумус во широк откоп со дебелина на слој од 30 см со утовар и транспорт во депонија на растојание до 15 км.</t>
  </si>
  <si>
    <t>Попречно сечење на постоечки асфалт д=12 см</t>
  </si>
  <si>
    <t>Набавка, транспорт и вградување на подобрена постелка од шљунковит песоклив материјал во слоеви до d=30см со разистирање, валирање и збивање до потребна збиеност</t>
  </si>
  <si>
    <t>Набавка,транспорт и вградување на
тампонски материјал од дробен камен за
порамнување под коловоз d=30 см</t>
  </si>
  <si>
    <t>За сите работи содржани во Предмер Пресметката, Изведувачот треба да ја применува Стандардна Техничка Спецификација,техничките прописи, градежните норми и применливите стандарди во Република Северна Македонија како и позитивната пракса.</t>
  </si>
  <si>
    <t>Обележување и осигурање на трасата</t>
  </si>
  <si>
    <t xml:space="preserve">Набавка,транспорт и вградување на битуминизиран носив слој БНXС 16  d=7см </t>
  </si>
  <si>
    <t>Набавка,транспорт и вградување на рабници 18/24/100 на темел од МB20 со фугирање.</t>
  </si>
  <si>
    <t xml:space="preserve">Набавка транспорт и вградување на чакал d=15cm(подобрување на оштетувањето) </t>
  </si>
  <si>
    <t xml:space="preserve"> Реконструкција   на  ул. “ 14 “ МИЛИНО - Општина Лозово</t>
  </si>
  <si>
    <t>РЕКАПИТУЛАР -  Реконструкција   на  ул. “ 14“ МИЛИНО - Општина Лозово</t>
  </si>
  <si>
    <t>ВКУПНО Реконструкција   на  ул. “ 14 “ МИЛИНО - Општина Лозово</t>
  </si>
  <si>
    <t xml:space="preserve"> Реконструкција   на  ул. “ 21“ МИЛИНО - Општина Лозово</t>
  </si>
  <si>
    <t>РЕКАПИТУЛАР -  Реконструкција   на  ул. “ 21“ МИЛИНО - Општина Лозово</t>
  </si>
  <si>
    <t>ВКУПНО Реконструкција   на  ул. “ 21 “ МИЛИНО - Општина Лозово</t>
  </si>
  <si>
    <t xml:space="preserve"> Реконструкција   на  ул. “ 12“ МИЛИНО - Општина Лозово</t>
  </si>
  <si>
    <t>РЕКАПИТУЛАР -  Реконструкција   на  ул. “ 12“ МИЛИНО - Општина Лозово</t>
  </si>
  <si>
    <t>ВКУПНО Реконструкција   на  ул. “ 12“ МИЛИНО - Општина Лозово</t>
  </si>
  <si>
    <t xml:space="preserve"> Реконструкција   на  ул. “ 4“ МИЛИНО - Општина Лозово</t>
  </si>
  <si>
    <t>РЕКАПИТУЛАР -  Реконструкција   на  ул. “4“ МИЛИНО - Општина Лозово</t>
  </si>
  <si>
    <t>ВКУПНО Реконструкција   на  ул. “4“ МИЛИНО - Општина Лозово</t>
  </si>
  <si>
    <t xml:space="preserve"> Реконструкција   на  ул. “ 11“ МИЛИНО - Општина Лозово</t>
  </si>
  <si>
    <t>РЕКАПИТУЛАР -  Реконструкција   на  ул. “11“ МИЛИНО - Општина Лозово</t>
  </si>
  <si>
    <t>ВКУПНО Реконструкција   на  ул. “11“ МИЛИНО - Општина Лозово</t>
  </si>
  <si>
    <t xml:space="preserve"> Реконструкција   на  ул. “ 10“ МИЛИНО - Општина Лозово</t>
  </si>
  <si>
    <t>РЕКАПИТУЛАР -  Реконструкција   на  ул. “10“ МИЛИНО - Општина Лозово</t>
  </si>
  <si>
    <t>ВКУПНО Реконструкција   на  ул. “10“ МИЛИНО - Општина Лозово</t>
  </si>
  <si>
    <t xml:space="preserve"> Реконструкција   на  ул. “19“ МИЛИНО - Општина Лозово</t>
  </si>
  <si>
    <t>РЕКАПИТУЛАР -  Реконструкција   на  ул. “19“ МИЛИНО - Општина Лозово</t>
  </si>
  <si>
    <t>ВКУПНО Реконструкција   на  ул. “19“ МИЛИНО - Општина Лозово</t>
  </si>
  <si>
    <t>3.2
8
10.2</t>
  </si>
  <si>
    <t>Набавка, транспорт, ископ и бетонирање на темели за носачи на сообраќајни знаци со бетон најмалку МБ20 и димензии најмалку 40X40X50 cm</t>
  </si>
  <si>
    <t>5. ВКУПНО ЗА ВЕРТИКАЛНА СИГНАЛИЗАЦИЈА</t>
  </si>
  <si>
    <t xml:space="preserve"> Реконструкција   на  ул. “13“ МИЛИНО - Општина Лозово</t>
  </si>
  <si>
    <t>Реконструкција на улица "14" Милино</t>
  </si>
  <si>
    <t>Реконструкција на улица "21" Милино</t>
  </si>
  <si>
    <t>Реконструкција на улица "12" Милино</t>
  </si>
  <si>
    <t>Реконструкција на улица "4" Милино</t>
  </si>
  <si>
    <t>Реконструкција на улица "11" Милино</t>
  </si>
  <si>
    <t>Реконструкција на улица "10" Милино</t>
  </si>
  <si>
    <t>Реконструкција на улица "19" Милино</t>
  </si>
  <si>
    <t>Реконструкција на улица "13" Милино</t>
  </si>
  <si>
    <t>ВКУПНО Реконструкција   на  ул. “13“ МИЛИНО - Општина Лозово</t>
  </si>
  <si>
    <t>РЕКАПИТУЛАР -  Реконструкција   на  ул. “13“ МИЛИНО - Општина Лозово</t>
  </si>
  <si>
    <t xml:space="preserve">РЕКОНСТРУКЦИЈА НА УЛИЦА РАДУШКА (УЛИЦА ЦРНОГОРСКА) 2 ФАЗА во ОПШТИНА ЃОРЧЕ ПЕТРОВ,                                                               - Патишта (коловоз) км 0+579,00 - км 1+049,00 L=470,00м', - Електрика км 0+505,00 - км 1+030,00 L=525,00м',                                                                                        - Вертикална и Хоризонтална Сигнализација (комплет) км 0+000,00 - км 2+125,00 L=2.125,00м' </t>
  </si>
  <si>
    <t>/</t>
  </si>
  <si>
    <t>1.ВКУПНО  ЗА ОПШТИ РАБОТИ:</t>
  </si>
  <si>
    <t>Обележување и осигурување на трасата и рабовите на раскрсницата</t>
  </si>
  <si>
    <t>Расчистување на трасата од грмушки, дрва и корени со утовар и транспорт до депонија Дрисла.</t>
  </si>
  <si>
    <t>Рушење на постоечки асфалт со просечна дебелина д=15см. Со утовар и транспорт до депонија Дрисла.</t>
  </si>
  <si>
    <t>Рушење на постоечки бетонски рабници со Со утовар и транспорт до депонија до Дрисла.</t>
  </si>
  <si>
    <t>Голем рабник  18/24</t>
  </si>
  <si>
    <t>Мал  Рабник  8/15</t>
  </si>
  <si>
    <t>Подолжено и попречно сечење на постоечки асфалт  д=15см.</t>
  </si>
  <si>
    <t>2.ВКУПНО ЗА ПРИПРЕМНИ РАБОТИ:</t>
  </si>
  <si>
    <t>Машински ископ на материјал во широк ископ од 3 и 4-та  категорија од траса со утовар и транспорт до депонија Дрисла</t>
  </si>
  <si>
    <t>3.3 и 3.6</t>
  </si>
  <si>
    <t>Изработка на подтло-постелка</t>
  </si>
  <si>
    <t>Набавка, транспорт и вградување на дробен камен за изработка на тампонски слој со д=30см</t>
  </si>
  <si>
    <t>Припрема на подлога пред асфалтирање, исчистена, обеспрашена и рамномерно испрскана со полустабилизирана  битуменска емулзија помеѓу асфалтниот слој од  БНС  и асфалтниот абечки слој  АБ</t>
  </si>
  <si>
    <t>Набавка, транспорт и вградување на асфалтна мешавина  тип БНС 22 д=7см.</t>
  </si>
  <si>
    <t>Изработка на завршен слој асфалтна мешавина АБ 16 со пoлимер битумен со д=5 см</t>
  </si>
  <si>
    <t>Премачкување на споевите на стар и нов асфалт како и работни споеви со РБ 200</t>
  </si>
  <si>
    <t>4.9</t>
  </si>
  <si>
    <t>Набавка, транспорт и вградување на бехатон елементи, поставени на ситен песок од 3-5см.  поставени на тампонски материјал со д=20см.</t>
  </si>
  <si>
    <t>Набавка, транспорт и вградување на бетон МБ30 за влезови према постојни објекти</t>
  </si>
  <si>
    <t>Демонтажа на постоечки столбови и светилки, транспорт до складиште одредено од Општина Ѓорче Петров и изработка на спецификација на предадениот материјал</t>
  </si>
  <si>
    <t>Ископ на отвори во земја од III и IV категорија, за изработка на бетонски фундамент за прицврстување ормар за улично осветлување. За се комплет со одвезување на вишокот земја до 5km. Се плаќа од м³. (0,75 х 0,35 х 0,8 = 0,21m³ x 1)</t>
  </si>
  <si>
    <t>25</t>
  </si>
  <si>
    <t>Изведба на бетонски фундамент за пoставување ормар за улично осветлување. Бетонскиот фундамент ќе биде изработен од бетон МБ30 со димензии (75х35х80)см со отвор во средината за вовлекување на кабли и дебелина на ѕидови од 10см. Фундаментот да биде вкопан во земја 60см.</t>
  </si>
  <si>
    <t>26</t>
  </si>
  <si>
    <t>Ископ на отвори во земја III и IV категорија, за изработка na фундаменти за метални столбови (со висина H=7.0m). За се комплет со одвезување на вишокот земја до 5km. Се плаќа од м³. (0.8 х 0.8 х 0.8 = 0.512m³ х20)</t>
  </si>
  <si>
    <t>27</t>
  </si>
  <si>
    <t>28</t>
  </si>
  <si>
    <t>29</t>
  </si>
  <si>
    <t>Посипување на слој на ситен кварцен песок, во дебелина од 10cm, под и над положените кабли. (0,4 x 0,2 = 0,08m² х525m)</t>
  </si>
  <si>
    <t>30</t>
  </si>
  <si>
    <t>Поставување на заштитни коруби (ПВЦ штитници) и ПВЦ трака за предупредување "внимание електричен кабел", над каблите во ровот.</t>
  </si>
  <si>
    <t>31</t>
  </si>
  <si>
    <t>32</t>
  </si>
  <si>
    <t>Премачкување на лентата за заземјување FeZn 25х4mm со врел битумен до 30cm до излез од земја и до спојот на столбот, како и на вкрсното парче во земја на спојот на лентата 0,2kgх20</t>
  </si>
  <si>
    <t>кг</t>
  </si>
  <si>
    <t>33</t>
  </si>
  <si>
    <t>34</t>
  </si>
  <si>
    <t>Се плаќа за се комплет заедно со електрично поврзување, означување со трајни ознаки и пуштање во работа.</t>
  </si>
  <si>
    <t>35</t>
  </si>
  <si>
    <t>Набавка, испорака и полагање на кабли за напојување на светилките</t>
  </si>
  <si>
    <t>* NАYY-4х16mm2</t>
  </si>
  <si>
    <t>36</t>
  </si>
  <si>
    <t>Набавка, испорака и полагање челично поцинкувана лента</t>
  </si>
  <si>
    <t>* FeZn-25x4mm</t>
  </si>
  <si>
    <t>паралелно со енергетскиот кабел за напојување на уличните светилки, и за заземјување на металните столбови. Се плаќа од метар должен.</t>
  </si>
  <si>
    <t>37</t>
  </si>
  <si>
    <t>38</t>
  </si>
  <si>
    <t>39</t>
  </si>
  <si>
    <t xml:space="preserve">Набавка, испорака и монтажа на светилосна арматура за улично осветлување со извор на светлина лед диоди, со моќност максимум 64W, 8700lm. Телото, поклопецот и системот за затварање да бидат изработени од лиенa високо-квалитетна алуминиумска легура. Светилката да има ревезибилен монтажен елемент исто така направен од лиен алуминиум, кој овозможува подесување на наклонот на светилката. Целиот склоп на светилката да биде со степен на заштита IP66 и степен на механичка заштита IK08.
Светилката да биде опремена со предспоен уред со вградена термичка заштита. Фотометриските карактеристики на светилката треба да бидат исти или слични како фотометриската крива дадена во прилог 1. Се плаќа од број.
</t>
  </si>
  <si>
    <t>40</t>
  </si>
  <si>
    <t xml:space="preserve">Набавка, испорака и монтажа на светилосна арматура за улично осветлување со извор на светлина лед диоди, со моќност максимум 81W, 8300lm. Телото, поклопецот и системот за затварање да бидат изработени од лиенa високо-квалитетна алуминиумска легура. Светилката да има ревезибилен монтажен елемент исто така направен од лиен алуминиум, кој овозможува подесување на наклонот на светилката. Целиот склоп на светилката да биде со степен на заштита IP66 и степен на механичка заштита IK08.
Светилката да биде опремена со предспоен уред со вградена термичка заштита. Фотометриските карактеристики на светилката треба да бидат исти или слични како фотометриската крива дадена во прилог 2. Се плаќа од број.
</t>
  </si>
  <si>
    <t>41</t>
  </si>
  <si>
    <t>Набавка, испорака и поставување челична топло поцинкувана еднокрака лира, h=1.0m, l=1,5m, со наклон од α=5° , комплет со адаптер за натакнување на металниот столб. За се комплет со монтажа.</t>
  </si>
  <si>
    <t>42</t>
  </si>
  <si>
    <t>Испитување на инсталацијата, пуштање во работа и издавање атест од овластена фирма.</t>
  </si>
  <si>
    <t>43</t>
  </si>
  <si>
    <t>Мерење на отпорот на заземјување и издавање атест од овластена фирма.</t>
  </si>
  <si>
    <t>44</t>
  </si>
  <si>
    <t>Мерење на осветленост на сообраќајницата и издавање атест од овластена фирма.</t>
  </si>
  <si>
    <t>Набавка, транспорт и монтажа на сообраќаен знак: Задолжително запирање                                                         ознака на сообраќаен знак 202</t>
  </si>
  <si>
    <t>Набавка, транспорт и монтажа на сообраќаен знак: Забрана за сообраќај во една насока                                                        ознака на сообраќаен знак 205</t>
  </si>
  <si>
    <t>Набавка, транспорт и монтажа на сообраќаен знак: Забрана за свртување надесно                                                         ознака на сообраќаен знак 231</t>
  </si>
  <si>
    <t>Набавка, транспорт и монтажа на сообраќаен знак: Забрана за паркирање                                                                ознака на сообраќаен знак 237</t>
  </si>
  <si>
    <t>Набавка, транспорт и монтажа на сообраќаен знак: Задолжителна насока надесно                                                        ознака на сообраќаен знак 245.2</t>
  </si>
  <si>
    <t>Набавка, транспорт и монтажа на сообраќаен знак: Обележан пешачки премин                                                         ознака на сообраќаен знак 302.1</t>
  </si>
  <si>
    <t>Набавка, транспорт и монтажа на сообраќаен знак:           Пат со еднонасочен сообраќај                                                        ознака на сообраќаен знак 305</t>
  </si>
  <si>
    <t>Набавка, транспорт и монтажа на сообраќаен знак: Крстосување на пат со првенство на минување                                                        ознака на сообраќаен знак 306</t>
  </si>
  <si>
    <t>Набавка, транспорт и монтажа на сообраќаен знак: Престројување на возила                                                         ознака на сообраќаен знак 365.А</t>
  </si>
  <si>
    <t>Набавка, транспорт и монтажа на сообраќаен знак: Престројување на возила                                                         ознака на сообраќаен знак 365</t>
  </si>
  <si>
    <t>Набавка, транспорт и поставување  на Стoлпче за поставување на сообраќаен знак</t>
  </si>
  <si>
    <t>Набавка, транспорт и бележење на хоризонтална сигнализација со бела боја</t>
  </si>
  <si>
    <t>РЕКАПИТУЛАР - Реконструкција на улица Радушка (Црногорска) 2 фаза во ОПШТИНА ЃОРЧЕ ПЕТРОВ - Патишта (коловоз) км 0+579,00 - км 1+049,00 L=470,00м', - Електрика км 0+505,00 - км 1+030,00 L=525,00м', - Вертикална и Хоризонтална Сигнализација (комплет) км 0+000,00 - км 2+125,00 L=2.125,00м'</t>
  </si>
  <si>
    <t>ВКУПНО за 4. ГОРЕН СТРОЈ:</t>
  </si>
  <si>
    <t>Набавка, транспорт и вградување на бетонски рабник за тротоар, со димензии 8/15 МБ40 заедно со бетонска подлога МБ20</t>
  </si>
  <si>
    <r>
      <t>м</t>
    </r>
    <r>
      <rPr>
        <sz val="12"/>
        <color theme="1"/>
        <rFont val="Calibri"/>
        <family val="2"/>
      </rPr>
      <t>2</t>
    </r>
  </si>
  <si>
    <t>Нивелирање на постоечките капаци од постоечки шахти до кота на асфалт</t>
  </si>
  <si>
    <t>3.10.9.5</t>
  </si>
  <si>
    <t xml:space="preserve">Поставување на тврда пластична цевка HDPE Φ110mm во ров, при премин на улицата за механичка заштита на каблите. </t>
  </si>
  <si>
    <t xml:space="preserve">Изработка и изведување на електроенергетски приклучок, комплет со доводен кабел, електронско броило за директно мерење на активна електрична енергија и осигурувачи. Изведува ЕВН Македонија, комплет, во се според Електроенергетската согласност и новите мрежни правила. </t>
  </si>
  <si>
    <t>Набавка, испорака и поврзување вкрсно парче MKS.N.B2.936, залиено со врел битумен.</t>
  </si>
  <si>
    <t>Ископ на земјен ров, во земја III и IV категорија со затрпување и набивање во слоеви од по 20cm за полагање доводни и разводни кабли. За се комплет со одведување на вишокот земја до 5km и
доведување на теренот во првобитна состојба. (0,4 x 0,8 = 0,32m² х 525m).</t>
  </si>
  <si>
    <t>Реконструкција на улици во населено место Милино 14,21,12,4,11,10,19-Општина Лозово</t>
  </si>
  <si>
    <t>ВКУПНО ЗА ОПШТИНА ЃОРЧЕ ПЕТРОВ  (ден. без ДДВ):</t>
  </si>
  <si>
    <t>5. СООБРАЌАЈНА СИГНАЛИЗАЦИЈА И ОПРЕМА за Реконструкција на улици во населено место Милино 14,21,12,4,11,10,19</t>
  </si>
  <si>
    <t>РЕКАПИТУЛАР - Реконструкција на улици во населено место Милино 14,21,12,4,11,10,19-Општина Лозово</t>
  </si>
  <si>
    <t>ВКУПНО за 1.  ОПШТИ РАБОТИ</t>
  </si>
  <si>
    <t>Предмер Пресметка Бр.1:Реконструкција на улици во населено место Милино 14,21,12,4,11,10,19</t>
  </si>
  <si>
    <t xml:space="preserve"> СООБРАЌАЈНА СИГНАЛИЗАЦИЈА И ОПРЕМА за Реконструкција на улици во населено место Милино 14,21,12,4,11,10,19</t>
  </si>
  <si>
    <t>Изведба на бетонски фундамент со бетон МБ-30 за поставување метални столбови со висина H=7m,
со вградена анкер корпа и пластични цевки Ф120mm, за “влез” и “излез” на кабелот. (0.8 х 0.8 х 0.8 = 0.512m³)</t>
  </si>
  <si>
    <t>45</t>
  </si>
  <si>
    <t>ВКУПНО за 5. ГРАДЕЖНО ЗЕМЈАНИ РАБОТИ И ЗАШТИТА НА ПРОВОДНИЦИ:</t>
  </si>
  <si>
    <t>ВКУПНО за 6. РАЗВОДНА КОМАНДНА ТАБЛА, ПРОВОДНИЦИ И НАПОЈНИ КАБЛИ:</t>
  </si>
  <si>
    <t>ВКУПНО за 7. СВЕТИЛКИ, ИЗВОРИ НА СВЕТЛИНА И МЕТАЛНИ СТОЛБОВИ:</t>
  </si>
  <si>
    <t>ВКУПНО за 8. ВЕРТИКАЛНА СИГНАЛИЗАЦИЈА:</t>
  </si>
  <si>
    <t>ВКУПНО за 9. ХОРИЗОНТАЛНА СИГНАЛИЗАЦИЈА:</t>
  </si>
  <si>
    <t>5. ГРАДЕЖНО ЗЕМЈАНИ РАБОТИ И ЗАШТИТА НА ПРОВОДНИЦИ</t>
  </si>
  <si>
    <t>5.ВКУПНО ЗА ГРАДЕЖНО ЗЕМЈАНИ РАБОТИ И ЗАШТИТА НА ПРОВОДНИЦИ</t>
  </si>
  <si>
    <t>6.РАЗВОДНА КОМАНДНА ТАБЛА, ПРОВОДНИЦИ И НАПОЈНИ КАБЛИ</t>
  </si>
  <si>
    <t>6.ВКУПНО ЗА РАЗВОДНА КОМАНДНА ТАБЛА, ПРОВОДНИЦИ И НАПОЈНИ КАБЛИ:</t>
  </si>
  <si>
    <t>7.СВЕТИЛКИ, ИЗВОРИ НА СВЕТЛИНА И МЕТАЛНИ СТОЛБОВИ</t>
  </si>
  <si>
    <t>7.ВКУПНО ЗА СВЕТИЛКИ, ИЗВОРИ НА СВЕТЛИНА И МЕТАЛНИ СТОЛБОВИ:</t>
  </si>
  <si>
    <t>8. ВЕРТИКАЛНА СИГНАЛИЗАЦИЈА</t>
  </si>
  <si>
    <t>8.ВКУПНО ЗА ВЕРТИКАЛНА СИГНАЛИЗАЦИЈА:</t>
  </si>
  <si>
    <t>9. ХОРИЗОНТАЛНА СИГНАЛИЗАЦИЈА</t>
  </si>
  <si>
    <t>9.ВКУПНО ЗА ХОРИЗОНТАЛНА СИГНАЛИЗАЦИЈА:</t>
  </si>
  <si>
    <t>СЕ ВКУПНО за Реконструкција на улица Радушка (Црногорска) 2 фаза во ОПШТИНА ЃОРЧЕ ПЕТРОВ - Патишта (коловоз), - Електрика, - Вертикална и Хоризонтална Сигнализација (комплет) (ден. без ДДВ):</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</si>
  <si>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</si>
  <si>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</si>
  <si>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1.1 ВЕРТИКАЛНА СИГНАЛИЗАЦИЈА</t>
  </si>
  <si>
    <t>Набавка, испорака и монтажа топлопоцинкуван трисегментен столб со висина H=7m, опремен со разводна кутија со min. степен на заштита IP54, еден автоматски осигурувачи C10,1р, клеми за
„влез-излез“ на кабел од 16мм², ожичен до светилка со NYY3x1,5mm² за напојување на светилката. Анкерните завртки да се залијат со врел битумен. За се комплет заедно со монтажа се плаќа од број.</t>
  </si>
  <si>
    <t>Набавка, транспорт и поставување на нестандардни сообраќајни знаци (патоказна табла) со димензии L=1200 mm и H=600 mm, класа на ретрорефлексија II  Шифра на знак 360, 631</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</si>
  <si>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</si>
  <si>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поставување на сообраќајни знаци со облик на правоаголник со димензии L=600 mm H=250 mm, класа на ретрорефлексија II</t>
  </si>
  <si>
    <t>Предмер Пресметка Бр.1:РЕКОНСТРУКЦИЈА НА ЛОКАЛЕН ПАТ ТУРНОВО - ИЛОВИЦА</t>
  </si>
  <si>
    <t>Предмер Пресметка Бр.1:РЕКОНСТРУКЦИЈА НА УЛИЦА РАДУШКА (УЛИЦА ЦРНОГОРСКА)</t>
  </si>
  <si>
    <t>БАРАЊЕ ЗА ПОНУДИ - Тендер 5 - Дел 4
Реф. Бр.: LRCP-9034-MK-RFB-A.2.1.5 -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</si>
  <si>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5 - Дел 4 Реконструкција на улица Радушка (Црногорска) 2 фаза во Општина Ѓорче Петров
Реф. Бр.: LRCP-9034-MK-RFB-A.2.1.5 - Тендер 5 - Дел 4 Реконструкција на улица Радушка (Црногорска) 2 фаза во Општина Ѓорче Петров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</si>
  <si>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БАРАЊЕ ЗА ПОНУДИ - Тендер 5 - Дел 4
Реф. Бр.: LRCP-9034-MK-RFB-A.2.1.5 -Тендер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</si>
  <si>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r>
      <t xml:space="preserve">БАРАЊЕ ЗА ПОНУДИ - Тендер 5 - Дел 4  - </t>
    </r>
    <r>
      <rPr>
        <b/>
        <u/>
        <sz val="12"/>
        <rFont val="StobiSerif Regular"/>
        <family val="3"/>
      </rPr>
      <t>АНЕКС БР. 1</t>
    </r>
    <r>
      <rPr>
        <b/>
        <sz val="12"/>
        <rFont val="StobiSerif Regular"/>
        <family val="3"/>
      </rPr>
      <t xml:space="preserve">
Реф. Бр.: LRCP-9034-MK-RFB-A.2.1.5 -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</si>
  <si>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ТЕНДЕР 5 ДЕЛ 4- РЕКАПИТУЛАР </t>
  </si>
  <si>
    <t>СЕ ВКУПНО ТЕНДЕР 5 ДЕЛ 4 (ден. без ДДВ):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</si>
</sst>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7" formatCode="_-&quot;£&quot;* #,##0.00_-;\-&quot;£&quot;* #,##0.00_-;_-&quot;£&quot;* &quot;-&quot;??_-;_-@_-"/>
    <numFmt numFmtId="168" formatCode="#,##0.00\ _д_е_н_."/>
    <numFmt numFmtId="171" formatCode="#,##0.0000"/>
    <numFmt numFmtId="173" formatCode="#,##0.000"/>
    <numFmt numFmtId="174" formatCode="_(* #,##0.00_);_(* \(#,##0.00\);_(* &quot;-&quot;??_);_(@_)"/>
  </numFmts>
  <fonts count="32" x14ac:knownFonts="1">
    <font>
      <sz val="11"/>
      <color theme="1"/>
      <name val="Calibri"/>
      <family val="2"/>
      <scheme val="minor"/>
    </font>
    <font>
      <sz val="11"/>
      <color theme="1"/>
      <name val="Calibri"/>
      <family val="2"/>
      <scheme val="minor"/>
    </font>
    <font>
      <sz val="11"/>
      <color indexed="8"/>
      <name val="StobiSerif Regular"/>
      <family val="3"/>
    </font>
    <font>
      <b/>
      <sz val="12"/>
      <name val="StobiSerif Regular"/>
      <family val="3"/>
    </font>
    <font>
      <b/>
      <sz val="11"/>
      <name val="StobiSerif Regular"/>
      <family val="3"/>
    </font>
    <font>
      <sz val="11"/>
      <color rgb="FFFF0000"/>
      <name val="StobiSerif Regular"/>
      <family val="3"/>
    </font>
    <font>
      <sz val="12"/>
      <name val="StobiSerif Regular"/>
      <family val="3"/>
    </font>
    <font>
      <sz val="12"/>
      <name val="Calibri"/>
      <family val="2"/>
      <scheme val="minor"/>
    </font>
    <font>
      <sz val="11"/>
      <name val="Calibri"/>
      <family val="2"/>
      <scheme val="minor"/>
    </font>
    <font>
      <sz val="12"/>
      <color theme="1"/>
      <name val="StobiSerif Regular"/>
      <family val="3"/>
    </font>
    <font>
      <sz val="12"/>
      <color indexed="8"/>
      <name val="StobiSerif Regular"/>
      <family val="3"/>
    </font>
    <font>
      <sz val="11"/>
      <color theme="1"/>
      <name val="StobiSerif Regular"/>
      <family val="3"/>
    </font>
    <font>
      <b/>
      <sz val="11"/>
      <name val="Arial"/>
      <family val="2"/>
      <charset val="204"/>
    </font>
    <font>
      <sz val="11"/>
      <color rgb="FFFF0000"/>
      <name val="Calibri"/>
      <family val="2"/>
      <scheme val="minor"/>
    </font>
    <font>
      <b/>
      <sz val="12"/>
      <color theme="1"/>
      <name val="StobiSerif Regular"/>
      <family val="3"/>
    </font>
    <font>
      <i/>
      <sz val="11"/>
      <color theme="1"/>
      <name val="Calibri"/>
      <family val="2"/>
      <charset val="204"/>
      <scheme val="minor"/>
    </font>
    <font>
      <sz val="11"/>
      <name val="StobiSerif Regular"/>
      <family val="3"/>
    </font>
    <font>
      <b/>
      <sz val="12"/>
      <color rgb="FFFF0000"/>
      <name val="StobiSerif Regular"/>
      <family val="3"/>
    </font>
    <font>
      <b/>
      <sz val="11"/>
      <color indexed="8"/>
      <name val="StobiSerif Regular"/>
      <family val="3"/>
    </font>
    <font>
      <sz val="10"/>
      <name val="StobiSerif Regular"/>
      <family val="3"/>
    </font>
    <font>
      <sz val="12"/>
      <color theme="1"/>
      <name val="Calibri"/>
      <family val="2"/>
      <scheme val="minor"/>
    </font>
    <font>
      <b/>
      <u/>
      <sz val="12"/>
      <name val="StobiSerif Regular"/>
      <family val="3"/>
    </font>
    <font>
      <b/>
      <sz val="11"/>
      <color theme="1"/>
      <name val="StobiSerif Regular"/>
      <family val="3"/>
    </font>
    <font>
      <b/>
      <sz val="11"/>
      <color rgb="FF000000"/>
      <name val="StobiSerif Regular"/>
      <family val="3"/>
    </font>
    <font>
      <sz val="12"/>
      <color theme="1"/>
      <name val="Calibri"/>
      <family val="2"/>
    </font>
    <font>
      <sz val="8"/>
      <name val="Calibri"/>
      <family val="2"/>
      <scheme val="minor"/>
    </font>
    <font>
      <b/>
      <sz val="11"/>
      <color rgb="FFFF0000"/>
      <name val="StobiSerif Regular"/>
      <family val="3"/>
    </font>
    <font>
      <sz val="12"/>
      <color theme="1"/>
      <name val="StobiSerif Regular"/>
      <family val="3"/>
      <charset val="204"/>
    </font>
    <font>
      <sz val="12"/>
      <color theme="1"/>
      <name val="Sylfaen"/>
      <family val="1"/>
      <charset val="204"/>
    </font>
    <font>
      <b/>
      <sz val="8"/>
      <name val="StobiSerif Regular"/>
      <family val="3"/>
    </font>
    <font>
      <b/>
      <sz val="11"/>
      <color theme="9" tint="-0.499984740745262"/>
      <name val="StobiSerif Regular"/>
      <family val="3"/>
    </font>
    <font>
      <sz val="11"/>
      <color theme="9" tint="-0.499984740745262"/>
      <name val="StobiSerif Regular"/>
      <family val="3"/>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6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7" fontId="1" fillId="0" borderId="0" applyFont="0" applyFill="0" applyBorder="0" applyAlignment="0" applyProtection="0"/>
  </cellStyleXfs>
  <cellXfs count="497">
    <xf numFmtId="0" fontId="0" fillId="0" borderId="0" xfId="0"/>
    <xf numFmtId="0" fontId="2" fillId="2" borderId="0" xfId="0" applyFont="1" applyFill="1"/>
    <xf numFmtId="0" fontId="0" fillId="2" borderId="0" xfId="0" applyFill="1"/>
    <xf numFmtId="0" fontId="3" fillId="2" borderId="7" xfId="0" applyFont="1" applyFill="1" applyBorder="1" applyAlignment="1">
      <alignment horizontal="center" vertical="center" wrapText="1"/>
    </xf>
    <xf numFmtId="0" fontId="3" fillId="2" borderId="0" xfId="0" applyFont="1" applyFill="1" applyAlignment="1">
      <alignment horizontal="center" vertical="center" wrapText="1"/>
    </xf>
    <xf numFmtId="0" fontId="2" fillId="2" borderId="0" xfId="0" applyFont="1" applyFill="1" applyAlignment="1">
      <alignment wrapText="1"/>
    </xf>
    <xf numFmtId="0" fontId="3"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1" fontId="6" fillId="2" borderId="12" xfId="0" applyNumberFormat="1" applyFont="1" applyFill="1" applyBorder="1" applyAlignment="1">
      <alignment horizontal="center" vertical="center" wrapText="1"/>
    </xf>
    <xf numFmtId="2" fontId="6" fillId="2" borderId="13" xfId="0" applyNumberFormat="1" applyFont="1" applyFill="1" applyBorder="1" applyAlignment="1">
      <alignment horizontal="center" vertical="center" wrapText="1"/>
    </xf>
    <xf numFmtId="1" fontId="6" fillId="2" borderId="15" xfId="0"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2" borderId="0" xfId="0" applyFont="1" applyFill="1" applyAlignment="1">
      <alignment vertical="center" wrapText="1"/>
    </xf>
    <xf numFmtId="4" fontId="7" fillId="2" borderId="0" xfId="0" applyNumberFormat="1" applyFont="1" applyFill="1" applyAlignment="1">
      <alignment vertical="center" wrapText="1"/>
    </xf>
    <xf numFmtId="0" fontId="3" fillId="2" borderId="10" xfId="0"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1" fontId="3" fillId="2" borderId="10" xfId="0" applyNumberFormat="1" applyFont="1" applyFill="1" applyBorder="1" applyAlignment="1">
      <alignment horizontal="center" vertical="center" wrapText="1"/>
    </xf>
    <xf numFmtId="164" fontId="3" fillId="2" borderId="11"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 fontId="3" fillId="2" borderId="19" xfId="0" applyNumberFormat="1" applyFont="1" applyFill="1" applyBorder="1" applyAlignment="1">
      <alignment horizontal="center" vertical="center" wrapText="1"/>
    </xf>
    <xf numFmtId="1" fontId="3" fillId="2" borderId="20" xfId="0" applyNumberFormat="1" applyFont="1" applyFill="1" applyBorder="1" applyAlignment="1">
      <alignment horizontal="center" vertical="center" wrapText="1"/>
    </xf>
    <xf numFmtId="0" fontId="8" fillId="0" borderId="0" xfId="0" applyFont="1"/>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vertical="center" wrapText="1"/>
    </xf>
    <xf numFmtId="0" fontId="6" fillId="2" borderId="24" xfId="0" applyFont="1" applyFill="1" applyBorder="1" applyAlignment="1">
      <alignment vertical="center" wrapText="1"/>
    </xf>
    <xf numFmtId="0" fontId="6" fillId="2" borderId="25" xfId="0" applyFont="1" applyFill="1" applyBorder="1" applyAlignment="1">
      <alignment vertical="center" wrapText="1"/>
    </xf>
    <xf numFmtId="0" fontId="0" fillId="2" borderId="26" xfId="0" applyFill="1" applyBorder="1" applyAlignment="1">
      <alignment wrapText="1"/>
    </xf>
    <xf numFmtId="0" fontId="0" fillId="2" borderId="27" xfId="0" applyFill="1" applyBorder="1" applyAlignment="1">
      <alignment wrapText="1"/>
    </xf>
    <xf numFmtId="0" fontId="6" fillId="2" borderId="9" xfId="0"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6" fillId="2" borderId="10" xfId="0" applyFont="1" applyFill="1" applyBorder="1" applyAlignment="1">
      <alignment horizontal="left" wrapText="1"/>
    </xf>
    <xf numFmtId="0" fontId="6" fillId="2" borderId="10" xfId="0" applyFont="1" applyFill="1" applyBorder="1" applyAlignment="1">
      <alignment horizontal="right" wrapText="1"/>
    </xf>
    <xf numFmtId="4" fontId="6" fillId="0" borderId="10" xfId="0" applyNumberFormat="1" applyFont="1" applyBorder="1" applyAlignment="1">
      <alignment horizontal="right" wrapText="1"/>
    </xf>
    <xf numFmtId="0" fontId="6"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6" fillId="2" borderId="13" xfId="0" applyFont="1" applyFill="1" applyBorder="1" applyAlignment="1">
      <alignment horizontal="left" vertical="top" wrapText="1"/>
    </xf>
    <xf numFmtId="0" fontId="6" fillId="2" borderId="13" xfId="0" applyFont="1" applyFill="1" applyBorder="1" applyAlignment="1">
      <alignment horizontal="right" wrapText="1"/>
    </xf>
    <xf numFmtId="4" fontId="6" fillId="0" borderId="13" xfId="0" applyNumberFormat="1" applyFont="1" applyBorder="1" applyAlignment="1">
      <alignment horizontal="right" wrapText="1"/>
    </xf>
    <xf numFmtId="49"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left" wrapText="1"/>
    </xf>
    <xf numFmtId="0" fontId="6" fillId="2" borderId="16" xfId="0" applyFont="1" applyFill="1" applyBorder="1" applyAlignment="1">
      <alignment horizontal="right" wrapText="1"/>
    </xf>
    <xf numFmtId="4" fontId="6" fillId="0" borderId="16" xfId="0" applyNumberFormat="1" applyFont="1" applyBorder="1" applyAlignment="1">
      <alignment horizontal="right" wrapText="1"/>
    </xf>
    <xf numFmtId="0" fontId="3" fillId="2" borderId="28" xfId="0" applyFont="1" applyFill="1" applyBorder="1" applyAlignment="1">
      <alignment vertical="center" wrapText="1"/>
    </xf>
    <xf numFmtId="0" fontId="3" fillId="2" borderId="29" xfId="0" applyFont="1" applyFill="1" applyBorder="1" applyAlignment="1">
      <alignment vertical="center" wrapText="1"/>
    </xf>
    <xf numFmtId="4" fontId="3" fillId="2" borderId="31" xfId="0" applyNumberFormat="1" applyFont="1" applyFill="1" applyBorder="1" applyAlignment="1">
      <alignment horizontal="right" vertical="center" wrapText="1"/>
    </xf>
    <xf numFmtId="0" fontId="0" fillId="2" borderId="0" xfId="0" applyFill="1" applyAlignment="1">
      <alignment wrapText="1"/>
    </xf>
    <xf numFmtId="0" fontId="10" fillId="2" borderId="2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1" fillId="2" borderId="26" xfId="0" applyFont="1" applyFill="1" applyBorder="1" applyAlignment="1">
      <alignment vertical="top" wrapText="1"/>
    </xf>
    <xf numFmtId="0" fontId="11" fillId="2" borderId="27" xfId="0" applyFont="1" applyFill="1" applyBorder="1" applyAlignment="1">
      <alignment vertical="top" wrapText="1"/>
    </xf>
    <xf numFmtId="0" fontId="0" fillId="0" borderId="0" xfId="0" applyAlignment="1">
      <alignment wrapText="1"/>
    </xf>
    <xf numFmtId="0" fontId="6" fillId="2" borderId="10" xfId="0" applyFont="1" applyFill="1" applyBorder="1" applyAlignment="1">
      <alignment vertical="center" wrapText="1"/>
    </xf>
    <xf numFmtId="4" fontId="6" fillId="2" borderId="10" xfId="0" applyNumberFormat="1" applyFont="1" applyFill="1" applyBorder="1" applyAlignment="1">
      <alignment horizontal="right" wrapText="1"/>
    </xf>
    <xf numFmtId="4" fontId="6" fillId="2" borderId="13" xfId="0" applyNumberFormat="1" applyFont="1" applyFill="1" applyBorder="1" applyAlignment="1">
      <alignment horizontal="right" wrapText="1"/>
    </xf>
    <xf numFmtId="4" fontId="6" fillId="2" borderId="14" xfId="0" applyNumberFormat="1" applyFont="1" applyFill="1" applyBorder="1" applyAlignment="1">
      <alignment horizontal="right" wrapText="1"/>
    </xf>
    <xf numFmtId="0" fontId="6" fillId="2" borderId="13" xfId="0" applyFont="1" applyFill="1" applyBorder="1" applyAlignment="1">
      <alignment vertical="center" wrapText="1"/>
    </xf>
    <xf numFmtId="49" fontId="9" fillId="2" borderId="13" xfId="0" applyNumberFormat="1" applyFont="1" applyFill="1" applyBorder="1" applyAlignment="1">
      <alignment horizontal="center" vertical="center" wrapText="1"/>
    </xf>
    <xf numFmtId="0" fontId="9" fillId="2" borderId="13" xfId="0" applyFont="1" applyFill="1" applyBorder="1" applyAlignment="1">
      <alignment vertical="center" wrapText="1"/>
    </xf>
    <xf numFmtId="0" fontId="12" fillId="2" borderId="23" xfId="0" applyFont="1" applyFill="1" applyBorder="1" applyAlignment="1">
      <alignment horizontal="right" wrapText="1"/>
    </xf>
    <xf numFmtId="0" fontId="9" fillId="2" borderId="26" xfId="0" applyFont="1" applyFill="1" applyBorder="1" applyAlignment="1">
      <alignment horizontal="right" wrapText="1"/>
    </xf>
    <xf numFmtId="0" fontId="12" fillId="2" borderId="24" xfId="0" applyFont="1" applyFill="1" applyBorder="1" applyAlignment="1">
      <alignment horizontal="right" wrapText="1"/>
    </xf>
    <xf numFmtId="164" fontId="6" fillId="2" borderId="33" xfId="0" applyNumberFormat="1" applyFont="1" applyFill="1" applyBorder="1" applyAlignment="1">
      <alignment horizontal="right" vertical="center" wrapText="1"/>
    </xf>
    <xf numFmtId="0" fontId="9" fillId="2" borderId="10" xfId="0" applyFont="1" applyFill="1" applyBorder="1" applyAlignment="1">
      <alignment vertical="center" wrapText="1"/>
    </xf>
    <xf numFmtId="0" fontId="9" fillId="2" borderId="10" xfId="0" applyFont="1" applyFill="1" applyBorder="1" applyAlignment="1">
      <alignment horizontal="right" wrapText="1"/>
    </xf>
    <xf numFmtId="0" fontId="9" fillId="2" borderId="13" xfId="0" applyFont="1" applyFill="1" applyBorder="1" applyAlignment="1">
      <alignment horizontal="right" wrapText="1"/>
    </xf>
    <xf numFmtId="0" fontId="13" fillId="2" borderId="0" xfId="0" applyFont="1" applyFill="1" applyAlignment="1">
      <alignment wrapText="1"/>
    </xf>
    <xf numFmtId="0" fontId="13" fillId="0" borderId="0" xfId="0" applyFont="1" applyAlignment="1">
      <alignment wrapText="1"/>
    </xf>
    <xf numFmtId="0" fontId="9" fillId="2" borderId="16" xfId="0" applyFont="1" applyFill="1" applyBorder="1" applyAlignment="1">
      <alignment horizontal="right" wrapText="1"/>
    </xf>
    <xf numFmtId="4" fontId="6" fillId="2" borderId="16" xfId="0" applyNumberFormat="1" applyFont="1" applyFill="1" applyBorder="1" applyAlignment="1">
      <alignment horizontal="right" wrapText="1"/>
    </xf>
    <xf numFmtId="0" fontId="14" fillId="2" borderId="21" xfId="0" applyFont="1" applyFill="1" applyBorder="1" applyAlignment="1">
      <alignment horizontal="right" wrapText="1"/>
    </xf>
    <xf numFmtId="0" fontId="14" fillId="2" borderId="22" xfId="0" applyFont="1" applyFill="1" applyBorder="1" applyAlignment="1">
      <alignment horizontal="right" wrapText="1"/>
    </xf>
    <xf numFmtId="0" fontId="6" fillId="2" borderId="26" xfId="0" applyFont="1" applyFill="1" applyBorder="1" applyAlignment="1">
      <alignment horizontal="right" wrapText="1"/>
    </xf>
    <xf numFmtId="0" fontId="14" fillId="2" borderId="26" xfId="0" applyFont="1" applyFill="1" applyBorder="1" applyAlignment="1">
      <alignment horizontal="right" wrapText="1"/>
    </xf>
    <xf numFmtId="164" fontId="3" fillId="2" borderId="27" xfId="0" applyNumberFormat="1" applyFont="1" applyFill="1" applyBorder="1" applyAlignment="1">
      <alignment horizontal="right" vertical="center" wrapText="1"/>
    </xf>
    <xf numFmtId="0" fontId="2" fillId="0" borderId="0" xfId="0" applyFont="1" applyAlignment="1">
      <alignment wrapText="1"/>
    </xf>
    <xf numFmtId="49" fontId="6" fillId="0" borderId="13" xfId="0" applyNumberFormat="1" applyFont="1" applyBorder="1" applyAlignment="1">
      <alignment horizontal="center" vertical="center" wrapText="1"/>
    </xf>
    <xf numFmtId="0" fontId="6" fillId="0" borderId="13" xfId="0" applyFont="1" applyBorder="1" applyAlignment="1">
      <alignment vertical="top" wrapText="1"/>
    </xf>
    <xf numFmtId="0" fontId="6" fillId="0" borderId="13" xfId="0" applyFont="1" applyBorder="1" applyAlignment="1">
      <alignment horizontal="right" wrapText="1"/>
    </xf>
    <xf numFmtId="4" fontId="6" fillId="0" borderId="13" xfId="0" applyNumberFormat="1" applyFont="1" applyBorder="1" applyAlignment="1">
      <alignment wrapText="1"/>
    </xf>
    <xf numFmtId="0" fontId="2" fillId="0" borderId="0" xfId="0" applyFont="1"/>
    <xf numFmtId="49" fontId="6" fillId="0" borderId="16" xfId="0" applyNumberFormat="1"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right" wrapText="1"/>
    </xf>
    <xf numFmtId="4" fontId="6" fillId="0" borderId="16" xfId="0" applyNumberFormat="1" applyFont="1" applyBorder="1" applyAlignment="1">
      <alignment wrapText="1"/>
    </xf>
    <xf numFmtId="0" fontId="15" fillId="0" borderId="0" xfId="0" applyFont="1" applyAlignment="1">
      <alignment wrapText="1"/>
    </xf>
    <xf numFmtId="0" fontId="6" fillId="2" borderId="34" xfId="0" applyFont="1" applyFill="1" applyBorder="1" applyAlignment="1">
      <alignment wrapText="1"/>
    </xf>
    <xf numFmtId="0" fontId="6" fillId="2" borderId="24" xfId="0" applyFont="1" applyFill="1" applyBorder="1" applyAlignment="1">
      <alignment wrapText="1"/>
    </xf>
    <xf numFmtId="0" fontId="3" fillId="2" borderId="32" xfId="0" applyFont="1" applyFill="1" applyBorder="1" applyAlignment="1">
      <alignment wrapText="1"/>
    </xf>
    <xf numFmtId="0" fontId="9" fillId="2" borderId="26" xfId="0" applyFont="1" applyFill="1" applyBorder="1" applyAlignment="1">
      <alignment vertical="center" wrapText="1"/>
    </xf>
    <xf numFmtId="0" fontId="14" fillId="2" borderId="26" xfId="0" applyFont="1" applyFill="1" applyBorder="1" applyAlignment="1">
      <alignment horizontal="right" vertical="center" wrapText="1"/>
    </xf>
    <xf numFmtId="0" fontId="6" fillId="2" borderId="13" xfId="0" applyFont="1" applyFill="1" applyBorder="1" applyAlignment="1">
      <alignment wrapText="1"/>
    </xf>
    <xf numFmtId="4" fontId="9" fillId="2" borderId="35" xfId="0" applyNumberFormat="1" applyFont="1" applyFill="1" applyBorder="1" applyAlignment="1">
      <alignment vertical="center" wrapText="1"/>
    </xf>
    <xf numFmtId="0" fontId="6" fillId="2" borderId="35" xfId="0" applyFont="1" applyFill="1" applyBorder="1" applyAlignment="1">
      <alignment horizontal="right" vertical="center" wrapText="1"/>
    </xf>
    <xf numFmtId="0" fontId="14" fillId="2" borderId="4" xfId="0" applyFont="1" applyFill="1" applyBorder="1" applyAlignment="1">
      <alignment horizontal="right" wrapText="1"/>
    </xf>
    <xf numFmtId="0" fontId="14" fillId="2" borderId="5" xfId="0" applyFont="1" applyFill="1" applyBorder="1" applyAlignment="1">
      <alignment horizontal="right" wrapText="1"/>
    </xf>
    <xf numFmtId="0" fontId="3" fillId="2" borderId="40" xfId="0" applyFont="1" applyFill="1" applyBorder="1" applyAlignment="1">
      <alignment vertical="center" wrapText="1"/>
    </xf>
    <xf numFmtId="0" fontId="14" fillId="2" borderId="24" xfId="0" applyFont="1" applyFill="1" applyBorder="1" applyAlignment="1">
      <alignment horizontal="right" wrapText="1"/>
    </xf>
    <xf numFmtId="164" fontId="3" fillId="2" borderId="6" xfId="0" applyNumberFormat="1" applyFont="1" applyFill="1" applyBorder="1" applyAlignment="1">
      <alignment horizontal="right" vertical="center" wrapText="1"/>
    </xf>
    <xf numFmtId="0" fontId="14" fillId="2" borderId="34" xfId="0" applyFont="1" applyFill="1" applyBorder="1" applyAlignment="1">
      <alignment horizontal="right" wrapText="1"/>
    </xf>
    <xf numFmtId="0" fontId="14" fillId="2" borderId="24" xfId="0" applyFont="1" applyFill="1" applyBorder="1" applyAlignment="1">
      <alignment horizontal="center" vertical="center" wrapText="1"/>
    </xf>
    <xf numFmtId="0" fontId="3" fillId="2" borderId="26" xfId="0" applyFont="1" applyFill="1" applyBorder="1" applyAlignment="1">
      <alignment vertical="center" wrapText="1"/>
    </xf>
    <xf numFmtId="0" fontId="11" fillId="2" borderId="26" xfId="0" applyFont="1" applyFill="1" applyBorder="1" applyAlignment="1">
      <alignment horizontal="center" vertical="center" wrapText="1"/>
    </xf>
    <xf numFmtId="164" fontId="3" fillId="2" borderId="25" xfId="0" applyNumberFormat="1" applyFont="1" applyFill="1" applyBorder="1" applyAlignment="1">
      <alignment horizontal="right" vertical="center" wrapText="1"/>
    </xf>
    <xf numFmtId="1" fontId="6" fillId="2" borderId="9" xfId="0" applyNumberFormat="1" applyFont="1" applyFill="1" applyBorder="1" applyAlignment="1">
      <alignment horizontal="center" vertical="center" wrapText="1"/>
    </xf>
    <xf numFmtId="0" fontId="11" fillId="2" borderId="10" xfId="0" applyFont="1" applyFill="1" applyBorder="1" applyAlignment="1">
      <alignment horizontal="right" wrapText="1"/>
    </xf>
    <xf numFmtId="0" fontId="11" fillId="2" borderId="13" xfId="0" applyFont="1" applyFill="1" applyBorder="1" applyAlignment="1">
      <alignment horizontal="right" wrapText="1"/>
    </xf>
    <xf numFmtId="49" fontId="6" fillId="2" borderId="16" xfId="0" applyNumberFormat="1" applyFont="1" applyFill="1" applyBorder="1" applyAlignment="1">
      <alignment horizontal="center" vertical="center" wrapText="1"/>
    </xf>
    <xf numFmtId="0" fontId="6" fillId="2" borderId="16" xfId="0" applyFont="1" applyFill="1" applyBorder="1" applyAlignment="1">
      <alignment vertical="center" wrapText="1"/>
    </xf>
    <xf numFmtId="0" fontId="11" fillId="2" borderId="16" xfId="0" applyFont="1" applyFill="1" applyBorder="1" applyAlignment="1">
      <alignment horizontal="right" wrapText="1"/>
    </xf>
    <xf numFmtId="4" fontId="6" fillId="2" borderId="35" xfId="0" applyNumberFormat="1" applyFont="1" applyFill="1" applyBorder="1" applyAlignment="1">
      <alignment horizontal="right" wrapText="1"/>
    </xf>
    <xf numFmtId="0" fontId="16" fillId="2" borderId="0" xfId="0" applyFont="1" applyFill="1" applyAlignment="1">
      <alignment horizontal="center" vertical="center" wrapText="1"/>
    </xf>
    <xf numFmtId="0" fontId="16" fillId="2" borderId="0" xfId="0" applyFont="1" applyFill="1" applyAlignment="1">
      <alignment horizontal="left" vertical="center" wrapText="1"/>
    </xf>
    <xf numFmtId="2" fontId="3" fillId="2" borderId="24" xfId="0" applyNumberFormat="1" applyFont="1" applyFill="1" applyBorder="1" applyAlignment="1">
      <alignment horizontal="left" vertical="center" wrapText="1"/>
    </xf>
    <xf numFmtId="4" fontId="4" fillId="2" borderId="0" xfId="0" applyNumberFormat="1" applyFont="1" applyFill="1" applyAlignment="1">
      <alignment horizontal="center" vertical="center" wrapText="1"/>
    </xf>
    <xf numFmtId="1" fontId="16" fillId="2" borderId="0" xfId="0" applyNumberFormat="1" applyFont="1" applyFill="1" applyAlignment="1">
      <alignment horizontal="right" vertical="center" wrapText="1"/>
    </xf>
    <xf numFmtId="164" fontId="16" fillId="2" borderId="0" xfId="0" applyNumberFormat="1" applyFont="1" applyFill="1" applyAlignment="1">
      <alignment vertical="center" wrapText="1"/>
    </xf>
    <xf numFmtId="0" fontId="6" fillId="2" borderId="26" xfId="0" applyFont="1" applyFill="1" applyBorder="1" applyAlignment="1">
      <alignment horizontal="center" vertical="center" wrapText="1"/>
    </xf>
    <xf numFmtId="164" fontId="6" fillId="2" borderId="27" xfId="0" applyNumberFormat="1" applyFont="1" applyFill="1" applyBorder="1" applyAlignment="1">
      <alignment vertical="center" wrapText="1"/>
    </xf>
    <xf numFmtId="2" fontId="3" fillId="2" borderId="10" xfId="0" applyNumberFormat="1" applyFont="1" applyFill="1" applyBorder="1" applyAlignment="1">
      <alignment horizontal="left" vertical="center" wrapText="1"/>
    </xf>
    <xf numFmtId="4" fontId="3" fillId="2" borderId="10" xfId="0" applyNumberFormat="1" applyFont="1" applyFill="1" applyBorder="1" applyAlignment="1">
      <alignment horizontal="left" vertical="center" wrapText="1"/>
    </xf>
    <xf numFmtId="2" fontId="3" fillId="2" borderId="13" xfId="0" applyNumberFormat="1" applyFont="1" applyFill="1" applyBorder="1" applyAlignment="1">
      <alignment horizontal="left" vertical="center" wrapText="1"/>
    </xf>
    <xf numFmtId="4" fontId="3" fillId="2" borderId="13" xfId="0" applyNumberFormat="1" applyFont="1" applyFill="1" applyBorder="1" applyAlignment="1">
      <alignment horizontal="left" vertical="center" wrapText="1"/>
    </xf>
    <xf numFmtId="1" fontId="3" fillId="2" borderId="13" xfId="0" applyNumberFormat="1" applyFont="1" applyFill="1" applyBorder="1" applyAlignment="1">
      <alignment horizontal="right" vertical="center" wrapText="1"/>
    </xf>
    <xf numFmtId="2" fontId="6" fillId="2" borderId="12" xfId="0" applyNumberFormat="1" applyFont="1" applyFill="1" applyBorder="1" applyAlignment="1">
      <alignment vertical="center" wrapText="1"/>
    </xf>
    <xf numFmtId="2" fontId="6" fillId="2" borderId="13" xfId="0" applyNumberFormat="1" applyFont="1" applyFill="1" applyBorder="1" applyAlignment="1">
      <alignment vertical="center" wrapText="1"/>
    </xf>
    <xf numFmtId="2" fontId="3" fillId="2" borderId="13" xfId="0" applyNumberFormat="1" applyFont="1" applyFill="1" applyBorder="1" applyAlignment="1">
      <alignment vertical="center" wrapText="1"/>
    </xf>
    <xf numFmtId="0" fontId="6" fillId="2" borderId="12" xfId="0" applyFont="1" applyFill="1" applyBorder="1" applyAlignment="1">
      <alignment vertical="center" wrapText="1"/>
    </xf>
    <xf numFmtId="4" fontId="3" fillId="2" borderId="13" xfId="0" applyNumberFormat="1" applyFont="1" applyFill="1" applyBorder="1" applyAlignment="1">
      <alignment vertical="center" wrapText="1"/>
    </xf>
    <xf numFmtId="168" fontId="18" fillId="2" borderId="0" xfId="0" applyNumberFormat="1" applyFont="1" applyFill="1" applyAlignment="1">
      <alignment horizontal="center"/>
    </xf>
    <xf numFmtId="0" fontId="6" fillId="2" borderId="15" xfId="0" applyFont="1" applyFill="1" applyBorder="1" applyAlignment="1">
      <alignment vertical="center" wrapText="1"/>
    </xf>
    <xf numFmtId="2" fontId="3" fillId="2" borderId="16" xfId="0" applyNumberFormat="1" applyFont="1" applyFill="1" applyBorder="1" applyAlignment="1">
      <alignment horizontal="left" vertical="center" wrapText="1"/>
    </xf>
    <xf numFmtId="0" fontId="0" fillId="2" borderId="0" xfId="0" applyFill="1" applyAlignment="1">
      <alignment horizontal="left" vertic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6" fillId="0" borderId="0" xfId="0" applyFont="1" applyAlignment="1">
      <alignment horizontal="center" vertical="center" wrapText="1"/>
    </xf>
    <xf numFmtId="0" fontId="3" fillId="0" borderId="0" xfId="0" applyFont="1" applyAlignment="1" applyProtection="1">
      <alignment horizontal="left" vertical="top" wrapText="1"/>
      <protection locked="0"/>
    </xf>
    <xf numFmtId="4" fontId="4" fillId="0" borderId="0" xfId="0" applyNumberFormat="1" applyFont="1" applyAlignment="1">
      <alignment horizontal="center" vertical="center" wrapText="1"/>
    </xf>
    <xf numFmtId="1" fontId="16" fillId="0" borderId="0" xfId="0" applyNumberFormat="1" applyFont="1" applyAlignment="1">
      <alignment horizontal="right" vertical="center" wrapText="1"/>
    </xf>
    <xf numFmtId="164" fontId="16" fillId="0" borderId="0" xfId="0" applyNumberFormat="1" applyFont="1" applyAlignment="1">
      <alignment vertical="center" wrapText="1"/>
    </xf>
    <xf numFmtId="43" fontId="6" fillId="2" borderId="13" xfId="0" applyNumberFormat="1" applyFont="1" applyFill="1" applyBorder="1" applyAlignment="1">
      <alignment horizontal="right" wrapText="1"/>
    </xf>
    <xf numFmtId="43" fontId="6" fillId="2" borderId="16" xfId="0" applyNumberFormat="1" applyFont="1" applyFill="1" applyBorder="1" applyAlignment="1">
      <alignment horizontal="right" wrapText="1"/>
    </xf>
    <xf numFmtId="43" fontId="6" fillId="2" borderId="10" xfId="0" applyNumberFormat="1" applyFont="1" applyFill="1" applyBorder="1" applyAlignment="1">
      <alignment horizontal="right" wrapText="1"/>
    </xf>
    <xf numFmtId="0" fontId="9" fillId="2" borderId="16" xfId="0" applyFont="1" applyFill="1" applyBorder="1" applyAlignment="1">
      <alignment vertical="center" wrapText="1"/>
    </xf>
    <xf numFmtId="0" fontId="6" fillId="0" borderId="12" xfId="0" applyFont="1" applyBorder="1" applyAlignment="1">
      <alignment horizontal="center" vertical="center" wrapText="1"/>
    </xf>
    <xf numFmtId="4" fontId="0" fillId="0" borderId="0" xfId="0" applyNumberFormat="1"/>
    <xf numFmtId="0" fontId="6" fillId="0" borderId="13" xfId="0" applyFont="1" applyBorder="1" applyAlignment="1">
      <alignment vertical="center" wrapText="1"/>
    </xf>
    <xf numFmtId="0" fontId="6" fillId="0" borderId="15" xfId="0" applyFont="1" applyBorder="1" applyAlignment="1">
      <alignment horizontal="center" vertical="center" wrapText="1"/>
    </xf>
    <xf numFmtId="1" fontId="10" fillId="2" borderId="10" xfId="0" applyNumberFormat="1"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43" fontId="6" fillId="2" borderId="40" xfId="0" applyNumberFormat="1" applyFont="1" applyFill="1" applyBorder="1" applyAlignment="1">
      <alignment horizontal="right" wrapText="1"/>
    </xf>
    <xf numFmtId="164" fontId="6" fillId="2" borderId="40" xfId="0" applyNumberFormat="1" applyFont="1" applyFill="1" applyBorder="1" applyAlignment="1">
      <alignment horizontal="right" wrapText="1"/>
    </xf>
    <xf numFmtId="2" fontId="3" fillId="2" borderId="16" xfId="0" applyNumberFormat="1" applyFont="1" applyFill="1" applyBorder="1" applyAlignment="1">
      <alignment vertical="center" wrapText="1"/>
    </xf>
    <xf numFmtId="4" fontId="3" fillId="2" borderId="16" xfId="0" applyNumberFormat="1" applyFont="1" applyFill="1" applyBorder="1" applyAlignment="1">
      <alignment vertical="center" wrapText="1"/>
    </xf>
    <xf numFmtId="0" fontId="6" fillId="2" borderId="40" xfId="0" applyFont="1" applyFill="1" applyBorder="1" applyAlignment="1">
      <alignment vertical="center" wrapText="1"/>
    </xf>
    <xf numFmtId="0" fontId="6" fillId="2" borderId="0" xfId="0" applyFont="1" applyFill="1" applyAlignment="1">
      <alignment horizontal="center" vertical="center" wrapText="1"/>
    </xf>
    <xf numFmtId="2" fontId="3" fillId="2" borderId="0" xfId="0" applyNumberFormat="1" applyFont="1" applyFill="1" applyAlignment="1">
      <alignment horizontal="left" vertical="center" wrapText="1"/>
    </xf>
    <xf numFmtId="164" fontId="3" fillId="2" borderId="0" xfId="0" applyNumberFormat="1" applyFont="1" applyFill="1" applyAlignment="1">
      <alignment vertical="center" wrapText="1"/>
    </xf>
    <xf numFmtId="0" fontId="6" fillId="2" borderId="40" xfId="0" applyFont="1" applyFill="1" applyBorder="1" applyAlignment="1">
      <alignment wrapText="1"/>
    </xf>
    <xf numFmtId="0" fontId="20" fillId="0" borderId="0" xfId="0" applyFont="1"/>
    <xf numFmtId="2" fontId="18" fillId="0" borderId="40" xfId="0" applyNumberFormat="1" applyFont="1" applyBorder="1" applyAlignment="1">
      <alignment horizontal="center" vertical="center"/>
    </xf>
    <xf numFmtId="9" fontId="18" fillId="0" borderId="40" xfId="0" applyNumberFormat="1" applyFont="1" applyBorder="1" applyAlignment="1">
      <alignment horizontal="center" vertical="center" wrapText="1"/>
    </xf>
    <xf numFmtId="4" fontId="22" fillId="3" borderId="40" xfId="0" applyNumberFormat="1" applyFont="1" applyFill="1" applyBorder="1"/>
    <xf numFmtId="1" fontId="6" fillId="2" borderId="0" xfId="0" applyNumberFormat="1" applyFont="1" applyFill="1" applyAlignment="1">
      <alignment horizontal="center" vertical="center" wrapText="1"/>
    </xf>
    <xf numFmtId="0" fontId="6" fillId="0" borderId="0" xfId="0" applyFont="1" applyAlignment="1">
      <alignment horizontal="left" vertical="top" wrapText="1"/>
    </xf>
    <xf numFmtId="0" fontId="6" fillId="2" borderId="19" xfId="0" applyFont="1" applyFill="1" applyBorder="1" applyAlignment="1">
      <alignment wrapText="1"/>
    </xf>
    <xf numFmtId="0" fontId="6" fillId="2" borderId="49" xfId="0" applyFont="1" applyFill="1" applyBorder="1" applyAlignment="1">
      <alignment horizontal="center" vertical="center" wrapText="1"/>
    </xf>
    <xf numFmtId="49" fontId="6" fillId="0" borderId="40" xfId="0" applyNumberFormat="1" applyFont="1" applyBorder="1" applyAlignment="1">
      <alignment horizontal="center" vertical="center" wrapText="1"/>
    </xf>
    <xf numFmtId="0" fontId="6" fillId="0" borderId="40" xfId="0" applyFont="1" applyBorder="1" applyAlignment="1">
      <alignment horizontal="right" wrapText="1"/>
    </xf>
    <xf numFmtId="4" fontId="6" fillId="2" borderId="40" xfId="0" applyNumberFormat="1" applyFont="1" applyFill="1" applyBorder="1" applyAlignment="1">
      <alignment horizontal="right" wrapText="1"/>
    </xf>
    <xf numFmtId="4" fontId="3" fillId="2" borderId="0" xfId="0" applyNumberFormat="1" applyFont="1" applyFill="1" applyAlignment="1">
      <alignment vertical="center" wrapText="1"/>
    </xf>
    <xf numFmtId="0" fontId="6" fillId="2" borderId="18" xfId="0" applyFont="1" applyFill="1" applyBorder="1" applyAlignment="1">
      <alignment horizontal="center" vertical="center" wrapText="1"/>
    </xf>
    <xf numFmtId="0" fontId="3" fillId="2" borderId="53" xfId="0" applyFont="1" applyFill="1" applyBorder="1" applyAlignment="1">
      <alignment wrapText="1"/>
    </xf>
    <xf numFmtId="0" fontId="14" fillId="2" borderId="6" xfId="0" applyFont="1" applyFill="1" applyBorder="1" applyAlignment="1">
      <alignment horizontal="right" wrapText="1"/>
    </xf>
    <xf numFmtId="0" fontId="10" fillId="2" borderId="49" xfId="0" applyFont="1" applyFill="1" applyBorder="1" applyAlignment="1">
      <alignment horizontal="center" vertical="center" wrapText="1"/>
    </xf>
    <xf numFmtId="0" fontId="11" fillId="2" borderId="40" xfId="0" applyFont="1" applyFill="1" applyBorder="1" applyAlignment="1">
      <alignment vertical="top" wrapText="1"/>
    </xf>
    <xf numFmtId="0" fontId="11" fillId="2" borderId="50" xfId="0" applyFont="1" applyFill="1" applyBorder="1" applyAlignment="1">
      <alignment vertical="top" wrapText="1"/>
    </xf>
    <xf numFmtId="49" fontId="6" fillId="2" borderId="40" xfId="0" applyNumberFormat="1" applyFont="1" applyFill="1" applyBorder="1" applyAlignment="1">
      <alignment horizontal="center" vertical="center" wrapText="1"/>
    </xf>
    <xf numFmtId="0" fontId="6" fillId="2" borderId="40" xfId="0" applyFont="1" applyFill="1" applyBorder="1" applyAlignment="1">
      <alignment horizontal="right" wrapText="1"/>
    </xf>
    <xf numFmtId="4" fontId="3" fillId="2" borderId="17" xfId="0" applyNumberFormat="1" applyFont="1" applyFill="1" applyBorder="1" applyAlignment="1">
      <alignment vertical="center" wrapText="1"/>
    </xf>
    <xf numFmtId="0" fontId="6" fillId="2" borderId="19" xfId="0" applyFont="1" applyFill="1" applyBorder="1" applyAlignment="1">
      <alignment horizontal="right" wrapText="1"/>
    </xf>
    <xf numFmtId="49" fontId="9" fillId="2" borderId="16" xfId="0" applyNumberFormat="1" applyFont="1" applyFill="1" applyBorder="1" applyAlignment="1">
      <alignment horizontal="center" vertical="center" wrapText="1"/>
    </xf>
    <xf numFmtId="4" fontId="9" fillId="2" borderId="13" xfId="0" applyNumberFormat="1" applyFont="1" applyFill="1" applyBorder="1" applyAlignment="1">
      <alignment vertical="center" wrapText="1"/>
    </xf>
    <xf numFmtId="4" fontId="9" fillId="2" borderId="13" xfId="0" applyNumberFormat="1" applyFont="1" applyFill="1" applyBorder="1" applyAlignment="1">
      <alignment wrapText="1"/>
    </xf>
    <xf numFmtId="0" fontId="6" fillId="2" borderId="13" xfId="0" applyFont="1" applyFill="1" applyBorder="1" applyAlignment="1">
      <alignment horizontal="right" vertical="center" wrapText="1"/>
    </xf>
    <xf numFmtId="0" fontId="6" fillId="2" borderId="32" xfId="0" applyFont="1" applyFill="1" applyBorder="1" applyAlignment="1">
      <alignment horizontal="right" wrapText="1"/>
    </xf>
    <xf numFmtId="0" fontId="3" fillId="2" borderId="23" xfId="0" applyFont="1" applyFill="1" applyBorder="1" applyAlignment="1">
      <alignment wrapText="1"/>
    </xf>
    <xf numFmtId="0" fontId="6" fillId="2" borderId="16" xfId="0" applyFont="1" applyFill="1" applyBorder="1" applyAlignment="1">
      <alignment wrapText="1"/>
    </xf>
    <xf numFmtId="4" fontId="9" fillId="2" borderId="16" xfId="0" applyNumberFormat="1" applyFont="1" applyFill="1" applyBorder="1" applyAlignment="1">
      <alignment vertical="center" wrapText="1"/>
    </xf>
    <xf numFmtId="4" fontId="9" fillId="2" borderId="19" xfId="0" applyNumberFormat="1" applyFont="1" applyFill="1" applyBorder="1" applyAlignment="1">
      <alignment vertical="center" wrapText="1"/>
    </xf>
    <xf numFmtId="0" fontId="6" fillId="2" borderId="49" xfId="0" applyFont="1" applyFill="1" applyBorder="1" applyAlignment="1">
      <alignment wrapText="1"/>
    </xf>
    <xf numFmtId="0" fontId="14" fillId="2" borderId="40" xfId="0" applyFont="1" applyFill="1" applyBorder="1" applyAlignment="1">
      <alignment wrapText="1"/>
    </xf>
    <xf numFmtId="2" fontId="9" fillId="2" borderId="40" xfId="0" applyNumberFormat="1" applyFont="1" applyFill="1" applyBorder="1" applyAlignment="1">
      <alignment vertical="center" wrapText="1"/>
    </xf>
    <xf numFmtId="4" fontId="9" fillId="2" borderId="40" xfId="0" applyNumberFormat="1" applyFont="1" applyFill="1" applyBorder="1" applyAlignment="1">
      <alignment vertical="center" wrapText="1"/>
    </xf>
    <xf numFmtId="4" fontId="3" fillId="2" borderId="50" xfId="1" applyNumberFormat="1" applyFont="1" applyFill="1" applyBorder="1" applyAlignment="1">
      <alignment horizontal="right" vertical="center" wrapText="1"/>
    </xf>
    <xf numFmtId="0" fontId="6" fillId="2" borderId="21" xfId="0" applyFont="1" applyFill="1" applyBorder="1" applyAlignment="1">
      <alignment wrapText="1"/>
    </xf>
    <xf numFmtId="0" fontId="14" fillId="2" borderId="26" xfId="0" applyFont="1" applyFill="1" applyBorder="1" applyAlignment="1">
      <alignment wrapText="1"/>
    </xf>
    <xf numFmtId="16" fontId="6" fillId="2" borderId="26" xfId="0" applyNumberFormat="1" applyFont="1" applyFill="1" applyBorder="1" applyAlignment="1">
      <alignment wrapText="1"/>
    </xf>
    <xf numFmtId="4" fontId="6" fillId="2" borderId="45" xfId="1" applyNumberFormat="1" applyFont="1" applyFill="1" applyBorder="1" applyAlignment="1">
      <alignment horizontal="right" vertical="center" wrapText="1"/>
    </xf>
    <xf numFmtId="4" fontId="6" fillId="2" borderId="14" xfId="1" applyNumberFormat="1" applyFont="1" applyFill="1" applyBorder="1" applyAlignment="1">
      <alignment horizontal="right" vertical="center" wrapText="1"/>
    </xf>
    <xf numFmtId="0" fontId="9" fillId="2" borderId="35" xfId="0" applyFont="1" applyFill="1" applyBorder="1" applyAlignment="1">
      <alignment vertical="top" wrapText="1"/>
    </xf>
    <xf numFmtId="0" fontId="27" fillId="2" borderId="13" xfId="0" applyFont="1" applyFill="1" applyBorder="1" applyAlignment="1">
      <alignment vertical="top" wrapText="1"/>
    </xf>
    <xf numFmtId="0" fontId="9" fillId="2" borderId="13" xfId="0" applyFont="1" applyFill="1" applyBorder="1" applyAlignment="1">
      <alignment wrapText="1"/>
    </xf>
    <xf numFmtId="0" fontId="0" fillId="0" borderId="13" xfId="0" applyBorder="1" applyAlignment="1">
      <alignment wrapText="1"/>
    </xf>
    <xf numFmtId="0" fontId="9" fillId="2" borderId="13" xfId="0" applyFont="1" applyFill="1" applyBorder="1" applyAlignment="1">
      <alignment vertical="top" wrapText="1"/>
    </xf>
    <xf numFmtId="0" fontId="14" fillId="2" borderId="40" xfId="0" applyFont="1" applyFill="1" applyBorder="1" applyAlignment="1">
      <alignment vertical="top" wrapText="1"/>
    </xf>
    <xf numFmtId="4" fontId="6" fillId="2" borderId="50" xfId="1" applyNumberFormat="1" applyFont="1" applyFill="1" applyBorder="1" applyAlignment="1">
      <alignment horizontal="right" vertical="center" wrapText="1"/>
    </xf>
    <xf numFmtId="0" fontId="9" fillId="2" borderId="19" xfId="0" applyFont="1" applyFill="1" applyBorder="1" applyAlignment="1">
      <alignment vertical="top" wrapText="1"/>
    </xf>
    <xf numFmtId="0" fontId="9" fillId="2" borderId="16" xfId="0" applyFont="1" applyFill="1" applyBorder="1" applyAlignment="1">
      <alignment vertical="top" wrapText="1"/>
    </xf>
    <xf numFmtId="0" fontId="6" fillId="2" borderId="19" xfId="0" applyFont="1" applyFill="1" applyBorder="1" applyAlignment="1">
      <alignment horizontal="right" vertical="center" wrapText="1"/>
    </xf>
    <xf numFmtId="0" fontId="9" fillId="2" borderId="40" xfId="0" applyFont="1" applyFill="1" applyBorder="1" applyAlignment="1">
      <alignment wrapText="1"/>
    </xf>
    <xf numFmtId="2" fontId="3" fillId="2" borderId="56" xfId="0" applyNumberFormat="1" applyFont="1" applyFill="1" applyBorder="1" applyAlignment="1">
      <alignment horizontal="left" vertical="center" wrapText="1"/>
    </xf>
    <xf numFmtId="1" fontId="3" fillId="2" borderId="54" xfId="0" applyNumberFormat="1" applyFont="1" applyFill="1" applyBorder="1" applyAlignment="1">
      <alignment horizontal="right" vertical="center" wrapText="1"/>
    </xf>
    <xf numFmtId="2" fontId="3" fillId="2" borderId="54" xfId="0" applyNumberFormat="1" applyFont="1" applyFill="1" applyBorder="1" applyAlignment="1">
      <alignment vertical="center" wrapText="1"/>
    </xf>
    <xf numFmtId="2" fontId="3" fillId="2" borderId="55" xfId="0" applyNumberFormat="1" applyFont="1" applyFill="1" applyBorder="1" applyAlignment="1">
      <alignment horizontal="left" vertical="center" wrapText="1"/>
    </xf>
    <xf numFmtId="4" fontId="0" fillId="2" borderId="0" xfId="0" applyNumberFormat="1" applyFill="1"/>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0" xfId="0" applyFont="1" applyFill="1" applyAlignment="1">
      <alignment horizontal="right" vertical="center" wrapText="1"/>
    </xf>
    <xf numFmtId="4" fontId="3" fillId="2" borderId="33" xfId="0" applyNumberFormat="1" applyFont="1" applyFill="1" applyBorder="1" applyAlignment="1">
      <alignment horizontal="right" vertical="center" wrapText="1"/>
    </xf>
    <xf numFmtId="4" fontId="3" fillId="2" borderId="39" xfId="0" applyNumberFormat="1" applyFont="1" applyFill="1" applyBorder="1" applyAlignment="1">
      <alignment horizontal="right" vertical="center" wrapText="1"/>
    </xf>
    <xf numFmtId="0" fontId="3" fillId="2" borderId="29" xfId="0" applyFont="1" applyFill="1" applyBorder="1" applyAlignment="1">
      <alignment horizontal="center" vertical="center" wrapText="1"/>
    </xf>
    <xf numFmtId="4" fontId="3" fillId="2" borderId="8" xfId="0" applyNumberFormat="1" applyFont="1" applyFill="1" applyBorder="1" applyAlignment="1">
      <alignment horizontal="right" vertical="center" wrapText="1"/>
    </xf>
    <xf numFmtId="0" fontId="14" fillId="2" borderId="26" xfId="0" applyFont="1" applyFill="1" applyBorder="1" applyAlignment="1">
      <alignment vertical="top" wrapText="1"/>
    </xf>
    <xf numFmtId="4" fontId="9" fillId="2" borderId="26" xfId="0" applyNumberFormat="1" applyFont="1" applyFill="1" applyBorder="1" applyAlignment="1">
      <alignment vertical="center" wrapText="1"/>
    </xf>
    <xf numFmtId="4" fontId="6" fillId="2" borderId="27" xfId="1" applyNumberFormat="1" applyFont="1" applyFill="1" applyBorder="1" applyAlignment="1">
      <alignment horizontal="right" vertical="center" wrapText="1"/>
    </xf>
    <xf numFmtId="4" fontId="9" fillId="2" borderId="40" xfId="0" applyNumberFormat="1" applyFont="1" applyFill="1" applyBorder="1" applyAlignment="1">
      <alignment horizontal="right" wrapText="1"/>
    </xf>
    <xf numFmtId="4" fontId="0" fillId="0" borderId="13" xfId="0" applyNumberFormat="1" applyBorder="1" applyAlignment="1">
      <alignment wrapText="1"/>
    </xf>
    <xf numFmtId="2" fontId="3" fillId="0" borderId="0" xfId="0" applyNumberFormat="1" applyFont="1" applyAlignment="1">
      <alignment horizontal="center" vertical="center" wrapText="1"/>
    </xf>
    <xf numFmtId="0" fontId="9" fillId="2" borderId="10" xfId="0" applyFont="1" applyFill="1" applyBorder="1" applyAlignment="1">
      <alignment vertical="top" wrapText="1"/>
    </xf>
    <xf numFmtId="0" fontId="0" fillId="0" borderId="10" xfId="0" applyBorder="1" applyAlignment="1">
      <alignment wrapText="1"/>
    </xf>
    <xf numFmtId="0" fontId="0" fillId="0" borderId="11" xfId="0" applyBorder="1" applyAlignment="1">
      <alignment wrapText="1"/>
    </xf>
    <xf numFmtId="0" fontId="6" fillId="2" borderId="26" xfId="0" applyFont="1" applyFill="1" applyBorder="1" applyAlignment="1">
      <alignment wrapText="1"/>
    </xf>
    <xf numFmtId="4" fontId="0" fillId="0" borderId="10" xfId="0" applyNumberFormat="1" applyBorder="1" applyAlignment="1">
      <alignment wrapText="1"/>
    </xf>
    <xf numFmtId="4" fontId="0" fillId="0" borderId="11" xfId="0" applyNumberFormat="1" applyBorder="1" applyAlignment="1">
      <alignment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10" fillId="2" borderId="53" xfId="0" applyFont="1" applyFill="1" applyBorder="1" applyAlignment="1">
      <alignment horizontal="center" vertical="center" wrapText="1"/>
    </xf>
    <xf numFmtId="0" fontId="3" fillId="2" borderId="39" xfId="0" applyFont="1" applyFill="1" applyBorder="1" applyAlignment="1">
      <alignment vertical="center" wrapText="1"/>
    </xf>
    <xf numFmtId="0" fontId="6" fillId="2" borderId="34" xfId="0" applyFont="1" applyFill="1" applyBorder="1" applyAlignment="1">
      <alignment horizontal="center" vertical="center" wrapText="1"/>
    </xf>
    <xf numFmtId="49" fontId="6" fillId="2" borderId="49" xfId="0" applyNumberFormat="1" applyFont="1" applyFill="1" applyBorder="1" applyAlignment="1">
      <alignment horizontal="center" vertical="center" wrapText="1"/>
    </xf>
    <xf numFmtId="43" fontId="6" fillId="2" borderId="14" xfId="0" applyNumberFormat="1" applyFont="1" applyFill="1" applyBorder="1" applyAlignment="1">
      <alignment horizontal="right" wrapText="1"/>
    </xf>
    <xf numFmtId="2" fontId="3" fillId="2" borderId="47" xfId="0" applyNumberFormat="1" applyFont="1" applyFill="1" applyBorder="1" applyAlignment="1">
      <alignment horizontal="left" vertical="center" wrapText="1"/>
    </xf>
    <xf numFmtId="4" fontId="3" fillId="2" borderId="30" xfId="0" applyNumberFormat="1" applyFont="1" applyFill="1" applyBorder="1" applyAlignment="1">
      <alignment horizontal="right" vertical="center" wrapText="1"/>
    </xf>
    <xf numFmtId="1" fontId="3" fillId="2" borderId="10" xfId="0" applyNumberFormat="1" applyFont="1" applyFill="1" applyBorder="1" applyAlignment="1">
      <alignment horizontal="right" vertical="center" wrapText="1"/>
    </xf>
    <xf numFmtId="43" fontId="6" fillId="2" borderId="11" xfId="0" applyNumberFormat="1" applyFont="1" applyFill="1" applyBorder="1" applyAlignment="1">
      <alignment horizontal="right" wrapText="1"/>
    </xf>
    <xf numFmtId="43" fontId="6" fillId="2" borderId="17" xfId="0" applyNumberFormat="1" applyFont="1" applyFill="1" applyBorder="1" applyAlignment="1">
      <alignment horizontal="right" wrapText="1"/>
    </xf>
    <xf numFmtId="173" fontId="6" fillId="2" borderId="16" xfId="0" applyNumberFormat="1" applyFont="1" applyFill="1" applyBorder="1" applyAlignment="1">
      <alignment horizontal="right" wrapText="1"/>
    </xf>
    <xf numFmtId="43" fontId="6" fillId="2" borderId="20" xfId="0" applyNumberFormat="1" applyFont="1" applyFill="1" applyBorder="1" applyAlignment="1">
      <alignment horizontal="right" wrapText="1"/>
    </xf>
    <xf numFmtId="43" fontId="3" fillId="2" borderId="39" xfId="0" applyNumberFormat="1" applyFont="1" applyFill="1" applyBorder="1" applyAlignment="1">
      <alignment horizontal="right" wrapText="1"/>
    </xf>
    <xf numFmtId="2" fontId="3" fillId="2" borderId="29" xfId="0" applyNumberFormat="1" applyFont="1" applyFill="1" applyBorder="1" applyAlignment="1">
      <alignment horizontal="left" vertical="center" wrapText="1"/>
    </xf>
    <xf numFmtId="43" fontId="3" fillId="2" borderId="31" xfId="0" applyNumberFormat="1" applyFont="1" applyFill="1" applyBorder="1" applyAlignment="1">
      <alignment horizontal="right" wrapText="1"/>
    </xf>
    <xf numFmtId="43" fontId="3" fillId="2" borderId="30" xfId="0" applyNumberFormat="1" applyFont="1" applyFill="1" applyBorder="1" applyAlignment="1">
      <alignment horizontal="right" wrapText="1"/>
    </xf>
    <xf numFmtId="43" fontId="6" fillId="2" borderId="30" xfId="0" applyNumberFormat="1" applyFont="1" applyFill="1" applyBorder="1" applyAlignment="1">
      <alignment horizontal="right" wrapText="1"/>
    </xf>
    <xf numFmtId="4" fontId="3" fillId="2" borderId="11" xfId="0" applyNumberFormat="1" applyFont="1" applyFill="1" applyBorder="1" applyAlignment="1">
      <alignment vertical="center" wrapText="1"/>
    </xf>
    <xf numFmtId="4" fontId="3" fillId="2" borderId="14" xfId="0" applyNumberFormat="1" applyFont="1" applyFill="1" applyBorder="1" applyAlignment="1">
      <alignment vertical="center" wrapText="1"/>
    </xf>
    <xf numFmtId="2" fontId="3" fillId="2" borderId="0" xfId="0" applyNumberFormat="1" applyFont="1" applyFill="1" applyAlignment="1">
      <alignment horizontal="right" vertical="center" wrapText="1"/>
    </xf>
    <xf numFmtId="171" fontId="6" fillId="2" borderId="16" xfId="0" applyNumberFormat="1" applyFont="1" applyFill="1" applyBorder="1" applyAlignment="1">
      <alignment horizontal="right"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164" fontId="3" fillId="2" borderId="3"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6" fillId="0" borderId="10" xfId="0" applyFont="1" applyBorder="1" applyAlignment="1">
      <alignment horizontal="left" vertical="top" wrapText="1"/>
    </xf>
    <xf numFmtId="0" fontId="6" fillId="0" borderId="10" xfId="0" applyFont="1" applyBorder="1" applyAlignment="1">
      <alignment vertical="top"/>
    </xf>
    <xf numFmtId="0" fontId="6" fillId="0" borderId="11" xfId="0" applyFont="1" applyBorder="1" applyAlignment="1">
      <alignment vertical="top"/>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3" fillId="2" borderId="5"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2" fontId="3" fillId="2" borderId="34" xfId="0" applyNumberFormat="1" applyFont="1" applyFill="1" applyBorder="1" applyAlignment="1">
      <alignment horizontal="center" vertical="top" wrapText="1"/>
    </xf>
    <xf numFmtId="2" fontId="3" fillId="2" borderId="24" xfId="0" applyNumberFormat="1" applyFont="1" applyFill="1" applyBorder="1" applyAlignment="1">
      <alignment horizontal="center" vertical="top" wrapText="1"/>
    </xf>
    <xf numFmtId="2" fontId="3" fillId="2" borderId="32" xfId="0" applyNumberFormat="1" applyFont="1" applyFill="1" applyBorder="1" applyAlignment="1">
      <alignment horizontal="center" vertical="top" wrapText="1"/>
    </xf>
    <xf numFmtId="2" fontId="3" fillId="2" borderId="28" xfId="0" applyNumberFormat="1" applyFont="1" applyFill="1" applyBorder="1" applyAlignment="1">
      <alignment horizontal="right" wrapText="1"/>
    </xf>
    <xf numFmtId="2" fontId="3" fillId="2" borderId="29" xfId="0" applyNumberFormat="1" applyFont="1" applyFill="1" applyBorder="1" applyAlignment="1">
      <alignment horizontal="right"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8" xfId="0" applyFont="1" applyFill="1" applyBorder="1" applyAlignment="1">
      <alignment horizontal="right" wrapText="1"/>
    </xf>
    <xf numFmtId="0" fontId="3" fillId="2" borderId="29" xfId="0" applyFont="1" applyFill="1" applyBorder="1" applyAlignment="1">
      <alignment horizontal="right" wrapText="1"/>
    </xf>
    <xf numFmtId="0" fontId="3" fillId="2" borderId="30" xfId="0" applyFont="1" applyFill="1" applyBorder="1" applyAlignment="1">
      <alignment horizontal="right" wrapText="1"/>
    </xf>
    <xf numFmtId="0" fontId="3" fillId="2" borderId="4" xfId="0" applyFont="1" applyFill="1" applyBorder="1" applyAlignment="1">
      <alignment horizontal="right" wrapText="1"/>
    </xf>
    <xf numFmtId="0" fontId="3" fillId="2" borderId="5" xfId="0" applyFont="1" applyFill="1" applyBorder="1" applyAlignment="1">
      <alignment horizontal="right" wrapText="1"/>
    </xf>
    <xf numFmtId="0" fontId="3" fillId="2" borderId="6" xfId="0" applyFont="1" applyFill="1" applyBorder="1" applyAlignment="1">
      <alignment horizontal="right" wrapText="1"/>
    </xf>
    <xf numFmtId="0" fontId="3" fillId="2" borderId="7"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48" xfId="0" applyFont="1" applyFill="1" applyBorder="1" applyAlignment="1">
      <alignment horizontal="right" vertical="center"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164" fontId="14" fillId="2" borderId="3" xfId="0" applyNumberFormat="1" applyFont="1" applyFill="1" applyBorder="1" applyAlignment="1">
      <alignment horizontal="left"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6" fillId="2" borderId="52" xfId="0" applyFont="1" applyFill="1" applyBorder="1" applyAlignment="1">
      <alignment horizontal="center" wrapText="1"/>
    </xf>
    <xf numFmtId="0" fontId="6" fillId="2" borderId="44" xfId="0" applyFont="1" applyFill="1" applyBorder="1" applyAlignment="1">
      <alignment horizontal="center" wrapText="1"/>
    </xf>
    <xf numFmtId="0" fontId="6" fillId="2" borderId="19" xfId="0" applyFont="1" applyFill="1" applyBorder="1" applyAlignment="1">
      <alignment horizontal="center" wrapText="1"/>
    </xf>
    <xf numFmtId="0" fontId="6" fillId="2" borderId="37" xfId="0" applyFont="1" applyFill="1" applyBorder="1" applyAlignment="1">
      <alignment horizontal="center" wrapText="1"/>
    </xf>
    <xf numFmtId="0" fontId="6" fillId="2" borderId="35" xfId="0" applyFont="1" applyFill="1" applyBorder="1" applyAlignment="1">
      <alignment horizontal="center" wrapText="1"/>
    </xf>
    <xf numFmtId="0" fontId="6" fillId="2" borderId="18" xfId="0" applyFont="1" applyFill="1" applyBorder="1" applyAlignment="1">
      <alignment horizontal="center" wrapText="1"/>
    </xf>
    <xf numFmtId="0" fontId="6" fillId="2" borderId="35" xfId="0" applyFont="1" applyFill="1" applyBorder="1" applyAlignment="1">
      <alignment wrapText="1"/>
    </xf>
    <xf numFmtId="0" fontId="6" fillId="2" borderId="13" xfId="0" applyFont="1" applyFill="1" applyBorder="1" applyAlignment="1">
      <alignment wrapText="1"/>
    </xf>
    <xf numFmtId="2" fontId="3" fillId="0" borderId="47" xfId="0" applyNumberFormat="1" applyFont="1" applyBorder="1" applyAlignment="1">
      <alignment horizontal="left" vertical="center" wrapText="1"/>
    </xf>
    <xf numFmtId="2" fontId="3" fillId="0" borderId="29" xfId="0" applyNumberFormat="1" applyFont="1" applyBorder="1" applyAlignment="1">
      <alignment horizontal="left" vertical="center" wrapText="1"/>
    </xf>
    <xf numFmtId="2" fontId="3" fillId="0" borderId="30" xfId="0" applyNumberFormat="1" applyFont="1" applyBorder="1" applyAlignment="1">
      <alignment horizontal="left" vertical="center" wrapText="1"/>
    </xf>
    <xf numFmtId="0" fontId="6" fillId="2" borderId="21" xfId="0" applyFont="1" applyFill="1" applyBorder="1" applyAlignment="1">
      <alignment horizontal="center" wrapText="1"/>
    </xf>
    <xf numFmtId="0" fontId="6" fillId="2" borderId="41" xfId="0" applyFont="1" applyFill="1" applyBorder="1" applyAlignment="1">
      <alignment horizontal="center" wrapText="1"/>
    </xf>
    <xf numFmtId="0" fontId="6" fillId="2" borderId="9" xfId="0" applyFont="1" applyFill="1" applyBorder="1" applyAlignment="1">
      <alignment horizontal="center" vertical="center" wrapText="1"/>
    </xf>
    <xf numFmtId="0" fontId="6" fillId="2" borderId="12" xfId="0" applyFont="1" applyFill="1" applyBorder="1" applyAlignment="1">
      <alignment horizontal="center" vertical="center" wrapText="1"/>
    </xf>
    <xf numFmtId="2" fontId="3" fillId="2" borderId="46" xfId="0" applyNumberFormat="1" applyFont="1" applyFill="1" applyBorder="1" applyAlignment="1">
      <alignment horizontal="right" wrapText="1"/>
    </xf>
    <xf numFmtId="2" fontId="3" fillId="2" borderId="26" xfId="0" applyNumberFormat="1" applyFont="1" applyFill="1" applyBorder="1" applyAlignment="1">
      <alignment horizontal="left" vertical="top" wrapText="1"/>
    </xf>
    <xf numFmtId="2" fontId="17" fillId="2" borderId="26" xfId="0" applyNumberFormat="1" applyFont="1" applyFill="1" applyBorder="1" applyAlignment="1">
      <alignment horizontal="left" vertical="top" wrapText="1"/>
    </xf>
    <xf numFmtId="0" fontId="6" fillId="2" borderId="10" xfId="0" applyFont="1" applyFill="1" applyBorder="1" applyAlignment="1">
      <alignment wrapText="1"/>
    </xf>
    <xf numFmtId="0" fontId="6" fillId="2" borderId="16" xfId="0" applyFont="1" applyFill="1" applyBorder="1" applyAlignment="1">
      <alignment wrapText="1"/>
    </xf>
    <xf numFmtId="0" fontId="3" fillId="2" borderId="28"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30" xfId="0" applyFont="1" applyFill="1" applyBorder="1" applyAlignment="1">
      <alignment horizontal="right" vertical="center" wrapText="1"/>
    </xf>
    <xf numFmtId="2" fontId="14" fillId="2" borderId="22" xfId="0" applyNumberFormat="1" applyFont="1" applyFill="1" applyBorder="1" applyAlignment="1">
      <alignment horizontal="left" vertical="top" wrapText="1"/>
    </xf>
    <xf numFmtId="2" fontId="14" fillId="2" borderId="24" xfId="0" applyNumberFormat="1" applyFont="1" applyFill="1" applyBorder="1" applyAlignment="1">
      <alignment horizontal="left" vertical="top" wrapText="1"/>
    </xf>
    <xf numFmtId="2" fontId="14" fillId="2" borderId="32" xfId="0" applyNumberFormat="1" applyFont="1" applyFill="1" applyBorder="1" applyAlignment="1">
      <alignment horizontal="left" vertical="top" wrapText="1"/>
    </xf>
    <xf numFmtId="2" fontId="3" fillId="2" borderId="42" xfId="0" applyNumberFormat="1" applyFont="1" applyFill="1" applyBorder="1" applyAlignment="1">
      <alignment horizontal="left" vertical="center" wrapText="1"/>
    </xf>
    <xf numFmtId="2" fontId="3" fillId="2" borderId="47" xfId="0" applyNumberFormat="1"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22" fillId="2" borderId="4" xfId="0" applyFont="1" applyFill="1" applyBorder="1" applyAlignment="1">
      <alignment horizontal="center" vertical="top" wrapText="1"/>
    </xf>
    <xf numFmtId="0" fontId="22" fillId="2" borderId="5" xfId="0" applyFont="1" applyFill="1" applyBorder="1" applyAlignment="1">
      <alignment horizontal="center" vertical="top" wrapText="1"/>
    </xf>
    <xf numFmtId="0" fontId="22" fillId="2" borderId="6" xfId="0" applyFont="1" applyFill="1" applyBorder="1" applyAlignment="1">
      <alignment horizontal="center" vertical="top" wrapText="1"/>
    </xf>
    <xf numFmtId="4" fontId="18" fillId="3" borderId="4" xfId="0" applyNumberFormat="1" applyFont="1" applyFill="1" applyBorder="1" applyAlignment="1">
      <alignment horizontal="right"/>
    </xf>
    <xf numFmtId="4" fontId="18" fillId="3" borderId="5" xfId="0" applyNumberFormat="1" applyFont="1" applyFill="1" applyBorder="1" applyAlignment="1">
      <alignment horizontal="right"/>
    </xf>
    <xf numFmtId="4" fontId="18" fillId="3" borderId="6" xfId="0" applyNumberFormat="1" applyFont="1" applyFill="1" applyBorder="1" applyAlignment="1">
      <alignment horizontal="right"/>
    </xf>
    <xf numFmtId="0" fontId="18" fillId="3" borderId="49" xfId="0" applyFont="1" applyFill="1" applyBorder="1" applyAlignment="1">
      <alignment horizontal="left" vertical="center"/>
    </xf>
    <xf numFmtId="0" fontId="22" fillId="3" borderId="40" xfId="0" applyFont="1" applyFill="1" applyBorder="1" applyAlignment="1">
      <alignment horizontal="left" vertical="center"/>
    </xf>
    <xf numFmtId="0" fontId="4" fillId="0" borderId="52" xfId="0" applyFont="1" applyBorder="1" applyAlignment="1">
      <alignment horizontal="left" wrapText="1"/>
    </xf>
    <xf numFmtId="0" fontId="4" fillId="0" borderId="37" xfId="0" applyFont="1" applyBorder="1" applyAlignment="1">
      <alignment horizontal="left" wrapText="1"/>
    </xf>
    <xf numFmtId="0" fontId="18" fillId="0" borderId="44" xfId="0" applyFont="1" applyBorder="1" applyAlignment="1">
      <alignment horizontal="left" wrapText="1"/>
    </xf>
    <xf numFmtId="0" fontId="18" fillId="0" borderId="35" xfId="0" applyFont="1" applyBorder="1" applyAlignment="1">
      <alignment horizontal="left" wrapText="1"/>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3" fillId="0" borderId="4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0" xfId="0" applyFont="1" applyBorder="1" applyAlignment="1">
      <alignment horizontal="center" vertical="center" wrapText="1"/>
    </xf>
    <xf numFmtId="2" fontId="3" fillId="0" borderId="52" xfId="0" applyNumberFormat="1" applyFont="1" applyBorder="1" applyAlignment="1">
      <alignment horizontal="center" vertical="center"/>
    </xf>
    <xf numFmtId="2" fontId="3" fillId="0" borderId="37" xfId="0" applyNumberFormat="1" applyFont="1" applyBorder="1" applyAlignment="1">
      <alignment horizontal="center" vertical="center"/>
    </xf>
    <xf numFmtId="2" fontId="3" fillId="0" borderId="33" xfId="0" applyNumberFormat="1" applyFont="1" applyBorder="1" applyAlignment="1">
      <alignment horizontal="center" vertical="center"/>
    </xf>
    <xf numFmtId="2" fontId="18" fillId="0" borderId="49" xfId="0" applyNumberFormat="1" applyFont="1" applyBorder="1" applyAlignment="1">
      <alignment horizontal="center" vertical="center"/>
    </xf>
    <xf numFmtId="2" fontId="18" fillId="0" borderId="40" xfId="0" applyNumberFormat="1" applyFont="1" applyBorder="1" applyAlignment="1">
      <alignment horizontal="center" vertical="center"/>
    </xf>
    <xf numFmtId="0" fontId="18" fillId="0" borderId="52" xfId="0" applyFont="1" applyBorder="1" applyAlignment="1">
      <alignment horizontal="left" wrapText="1"/>
    </xf>
    <xf numFmtId="0" fontId="18" fillId="0" borderId="37" xfId="0" applyFont="1" applyBorder="1" applyAlignment="1">
      <alignment horizontal="left" wrapText="1"/>
    </xf>
    <xf numFmtId="0" fontId="3" fillId="2" borderId="4" xfId="0" applyFont="1" applyFill="1" applyBorder="1" applyAlignment="1">
      <alignment horizontal="right" vertical="center" wrapText="1"/>
    </xf>
    <xf numFmtId="0" fontId="0" fillId="2" borderId="32" xfId="0" applyFill="1" applyBorder="1" applyAlignment="1">
      <alignment wrapText="1"/>
    </xf>
    <xf numFmtId="0" fontId="9" fillId="2" borderId="12" xfId="0" applyFont="1" applyFill="1" applyBorder="1" applyAlignment="1">
      <alignment horizontal="center" vertical="center" wrapText="1"/>
    </xf>
    <xf numFmtId="43" fontId="6" fillId="0" borderId="13" xfId="0" applyNumberFormat="1" applyFont="1" applyBorder="1" applyAlignment="1">
      <alignment horizontal="right" wrapText="1"/>
    </xf>
    <xf numFmtId="49" fontId="6" fillId="2" borderId="15" xfId="0" applyNumberFormat="1" applyFont="1" applyFill="1" applyBorder="1" applyAlignment="1">
      <alignment horizontal="center" vertical="center" wrapText="1"/>
    </xf>
    <xf numFmtId="49" fontId="10" fillId="2" borderId="2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2" borderId="26" xfId="0" applyFont="1" applyFill="1" applyBorder="1" applyAlignment="1">
      <alignment vertical="center" wrapText="1"/>
    </xf>
    <xf numFmtId="0" fontId="9" fillId="2" borderId="40" xfId="0" applyFont="1" applyFill="1" applyBorder="1" applyAlignment="1">
      <alignment vertical="center" wrapText="1"/>
    </xf>
    <xf numFmtId="0" fontId="9" fillId="2" borderId="40" xfId="0" applyFont="1" applyFill="1" applyBorder="1" applyAlignment="1">
      <alignment horizontal="right"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29" xfId="0" applyFont="1" applyFill="1" applyBorder="1" applyAlignment="1">
      <alignment horizontal="left" vertical="center" wrapText="1"/>
    </xf>
    <xf numFmtId="4" fontId="4" fillId="2" borderId="29" xfId="0" applyNumberFormat="1" applyFont="1" applyFill="1" applyBorder="1" applyAlignment="1">
      <alignment horizontal="center" vertical="center" wrapText="1"/>
    </xf>
    <xf numFmtId="1" fontId="16" fillId="2" borderId="29" xfId="0" applyNumberFormat="1" applyFont="1" applyFill="1" applyBorder="1" applyAlignment="1">
      <alignment horizontal="right" vertical="center" wrapText="1"/>
    </xf>
    <xf numFmtId="164" fontId="16" fillId="2" borderId="30" xfId="0" applyNumberFormat="1" applyFont="1" applyFill="1" applyBorder="1" applyAlignment="1">
      <alignment vertical="center" wrapText="1"/>
    </xf>
    <xf numFmtId="2" fontId="3" fillId="2" borderId="24" xfId="0" applyNumberFormat="1" applyFont="1" applyFill="1" applyBorder="1" applyAlignment="1">
      <alignment horizontal="left" vertical="top" wrapText="1"/>
    </xf>
    <xf numFmtId="4" fontId="26" fillId="2" borderId="0" xfId="0" applyNumberFormat="1" applyFont="1" applyFill="1" applyAlignment="1">
      <alignment horizontal="center" vertical="center" wrapText="1"/>
    </xf>
    <xf numFmtId="4" fontId="26" fillId="0" borderId="0" xfId="0" applyNumberFormat="1" applyFont="1" applyAlignment="1">
      <alignment horizontal="center" vertical="center" wrapText="1"/>
    </xf>
    <xf numFmtId="1" fontId="5" fillId="0" borderId="0" xfId="0" applyNumberFormat="1" applyFont="1" applyAlignment="1">
      <alignment horizontal="right" vertical="center" wrapText="1"/>
    </xf>
    <xf numFmtId="174" fontId="5" fillId="0" borderId="0" xfId="0" applyNumberFormat="1" applyFont="1" applyAlignment="1">
      <alignment vertical="center" wrapText="1"/>
    </xf>
    <xf numFmtId="164" fontId="5" fillId="0" borderId="0" xfId="0" applyNumberFormat="1" applyFont="1" applyAlignment="1">
      <alignment vertical="center" wrapText="1"/>
    </xf>
    <xf numFmtId="164" fontId="26" fillId="2" borderId="0" xfId="0" applyNumberFormat="1" applyFont="1" applyFill="1" applyAlignment="1">
      <alignment vertical="center" wrapText="1"/>
    </xf>
    <xf numFmtId="37" fontId="16" fillId="2" borderId="0" xfId="0" applyNumberFormat="1" applyFont="1" applyFill="1" applyAlignment="1">
      <alignment vertical="center" wrapText="1"/>
    </xf>
    <xf numFmtId="4" fontId="29" fillId="2" borderId="0" xfId="0" applyNumberFormat="1" applyFont="1" applyFill="1" applyAlignment="1">
      <alignment horizontal="center" vertical="center" wrapText="1"/>
    </xf>
    <xf numFmtId="4" fontId="30" fillId="2" borderId="0" xfId="0" applyNumberFormat="1" applyFont="1" applyFill="1" applyAlignment="1">
      <alignment horizontal="center" vertical="center" wrapText="1"/>
    </xf>
    <xf numFmtId="1" fontId="31" fillId="2" borderId="0" xfId="0" applyNumberFormat="1" applyFont="1" applyFill="1" applyAlignment="1">
      <alignment horizontal="right" vertical="center" wrapText="1"/>
    </xf>
    <xf numFmtId="164" fontId="31" fillId="2" borderId="0" xfId="0" applyNumberFormat="1" applyFont="1" applyFill="1" applyAlignment="1">
      <alignment vertical="center" wrapText="1"/>
    </xf>
    <xf numFmtId="0" fontId="6" fillId="2" borderId="0" xfId="0" applyFont="1" applyFill="1" applyBorder="1" applyAlignment="1">
      <alignment vertical="center" wrapText="1"/>
    </xf>
    <xf numFmtId="2" fontId="3" fillId="2" borderId="0" xfId="0" applyNumberFormat="1" applyFont="1" applyFill="1" applyBorder="1" applyAlignment="1">
      <alignment vertical="center" wrapText="1"/>
    </xf>
    <xf numFmtId="4" fontId="3" fillId="2" borderId="0" xfId="0" applyNumberFormat="1" applyFont="1" applyFill="1" applyBorder="1" applyAlignment="1">
      <alignment vertical="center" wrapText="1"/>
    </xf>
    <xf numFmtId="164" fontId="3" fillId="2" borderId="0" xfId="0" applyNumberFormat="1" applyFont="1" applyFill="1" applyBorder="1" applyAlignment="1">
      <alignment vertical="center" wrapText="1"/>
    </xf>
    <xf numFmtId="0" fontId="6" fillId="2" borderId="0" xfId="0" applyFont="1" applyFill="1" applyBorder="1" applyAlignment="1">
      <alignment horizontal="center" vertical="center" wrapText="1"/>
    </xf>
    <xf numFmtId="2" fontId="3" fillId="0" borderId="0" xfId="0" applyNumberFormat="1" applyFont="1" applyBorder="1" applyAlignment="1">
      <alignment horizontal="left" vertical="center" wrapText="1"/>
    </xf>
    <xf numFmtId="0" fontId="3" fillId="2" borderId="4" xfId="0" applyFont="1" applyFill="1" applyBorder="1" applyAlignment="1">
      <alignment horizontal="left" vertical="center" wrapText="1"/>
    </xf>
    <xf numFmtId="49" fontId="6" fillId="2" borderId="13"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49" fontId="3" fillId="2" borderId="16" xfId="0" applyNumberFormat="1" applyFont="1" applyFill="1" applyBorder="1" applyAlignment="1">
      <alignment horizontal="center" vertical="center" wrapText="1"/>
    </xf>
    <xf numFmtId="0" fontId="18" fillId="2" borderId="44" xfId="0" applyFont="1" applyFill="1" applyBorder="1" applyAlignment="1">
      <alignment horizontal="left" wrapText="1"/>
    </xf>
    <xf numFmtId="0" fontId="18" fillId="2" borderId="35" xfId="0" applyFont="1" applyFill="1" applyBorder="1" applyAlignment="1">
      <alignment horizontal="left" wrapText="1"/>
    </xf>
    <xf numFmtId="0" fontId="3" fillId="2" borderId="51" xfId="0" applyFont="1" applyFill="1" applyBorder="1" applyAlignment="1">
      <alignment horizontal="center" vertical="center" wrapText="1"/>
    </xf>
    <xf numFmtId="2" fontId="14" fillId="2" borderId="10" xfId="0" applyNumberFormat="1" applyFont="1" applyFill="1" applyBorder="1" applyAlignment="1">
      <alignment horizontal="left" vertical="top" wrapText="1"/>
    </xf>
    <xf numFmtId="0" fontId="6" fillId="2" borderId="9" xfId="0" applyFont="1" applyFill="1" applyBorder="1" applyAlignment="1">
      <alignment vertical="center" wrapText="1"/>
    </xf>
    <xf numFmtId="49" fontId="3" fillId="2" borderId="10" xfId="0" applyNumberFormat="1" applyFont="1" applyFill="1" applyBorder="1" applyAlignment="1">
      <alignment horizontal="center" vertical="center" wrapText="1"/>
    </xf>
    <xf numFmtId="2" fontId="3" fillId="2" borderId="10" xfId="0" applyNumberFormat="1" applyFont="1" applyFill="1" applyBorder="1" applyAlignment="1">
      <alignment vertical="center" wrapText="1"/>
    </xf>
    <xf numFmtId="4" fontId="3" fillId="2" borderId="10" xfId="0" applyNumberFormat="1" applyFont="1" applyFill="1" applyBorder="1" applyAlignment="1">
      <alignment vertical="center" wrapText="1"/>
    </xf>
    <xf numFmtId="2" fontId="14" fillId="4" borderId="34" xfId="0" applyNumberFormat="1" applyFont="1" applyFill="1" applyBorder="1" applyAlignment="1">
      <alignment horizontal="center" vertical="top" wrapText="1"/>
    </xf>
    <xf numFmtId="2" fontId="14" fillId="4" borderId="24" xfId="0" applyNumberFormat="1" applyFont="1" applyFill="1" applyBorder="1" applyAlignment="1">
      <alignment horizontal="center" vertical="top" wrapText="1"/>
    </xf>
    <xf numFmtId="2" fontId="14" fillId="4" borderId="25" xfId="0" applyNumberFormat="1" applyFont="1" applyFill="1" applyBorder="1" applyAlignment="1">
      <alignment horizontal="center" vertical="top" wrapText="1"/>
    </xf>
    <xf numFmtId="49" fontId="6" fillId="0" borderId="12" xfId="0" applyNumberFormat="1" applyFont="1" applyBorder="1" applyAlignment="1">
      <alignment horizontal="center" vertical="center" wrapText="1"/>
    </xf>
    <xf numFmtId="49" fontId="6" fillId="2" borderId="12" xfId="0" applyNumberFormat="1" applyFont="1" applyFill="1" applyBorder="1" applyAlignment="1">
      <alignment horizontal="center" vertical="center" wrapText="1"/>
    </xf>
    <xf numFmtId="2" fontId="3" fillId="2" borderId="34" xfId="0" applyNumberFormat="1" applyFont="1" applyFill="1" applyBorder="1" applyAlignment="1">
      <alignment horizontal="left" vertical="top" wrapText="1"/>
    </xf>
    <xf numFmtId="2" fontId="3" fillId="2" borderId="25" xfId="0" applyNumberFormat="1" applyFont="1" applyFill="1" applyBorder="1" applyAlignment="1">
      <alignment horizontal="left" vertical="top" wrapText="1"/>
    </xf>
    <xf numFmtId="0" fontId="6" fillId="2" borderId="41" xfId="0" applyFont="1" applyFill="1" applyBorder="1" applyAlignment="1">
      <alignment vertical="center" wrapText="1"/>
    </xf>
    <xf numFmtId="2" fontId="3" fillId="2" borderId="29" xfId="0" applyNumberFormat="1" applyFont="1" applyFill="1" applyBorder="1" applyAlignment="1">
      <alignment horizontal="left" vertical="center" wrapText="1"/>
    </xf>
    <xf numFmtId="2" fontId="3" fillId="2" borderId="46" xfId="0" applyNumberFormat="1" applyFont="1" applyFill="1" applyBorder="1" applyAlignment="1">
      <alignment horizontal="left" vertical="center" wrapText="1"/>
    </xf>
    <xf numFmtId="2" fontId="6" fillId="2" borderId="15" xfId="0" applyNumberFormat="1" applyFont="1" applyFill="1" applyBorder="1" applyAlignment="1">
      <alignment vertical="center" wrapText="1"/>
    </xf>
    <xf numFmtId="2" fontId="6" fillId="2" borderId="16" xfId="0" applyNumberFormat="1" applyFont="1" applyFill="1" applyBorder="1" applyAlignment="1">
      <alignment vertical="center" wrapText="1"/>
    </xf>
    <xf numFmtId="4" fontId="3" fillId="2" borderId="16" xfId="0" applyNumberFormat="1" applyFont="1" applyFill="1" applyBorder="1" applyAlignment="1">
      <alignment horizontal="left" vertical="center" wrapText="1"/>
    </xf>
    <xf numFmtId="1" fontId="3" fillId="2" borderId="16" xfId="0" applyNumberFormat="1" applyFont="1" applyFill="1" applyBorder="1" applyAlignment="1">
      <alignment horizontal="right" vertical="center" wrapText="1"/>
    </xf>
    <xf numFmtId="2" fontId="3" fillId="2" borderId="30" xfId="0" applyNumberFormat="1" applyFont="1" applyFill="1" applyBorder="1" applyAlignment="1">
      <alignment horizontal="right" wrapText="1"/>
    </xf>
    <xf numFmtId="4" fontId="3" fillId="2" borderId="31" xfId="0" applyNumberFormat="1" applyFont="1" applyFill="1" applyBorder="1" applyAlignment="1">
      <alignment vertical="center" wrapText="1"/>
    </xf>
    <xf numFmtId="4" fontId="22" fillId="3" borderId="49" xfId="0" applyNumberFormat="1" applyFont="1" applyFill="1" applyBorder="1"/>
    <xf numFmtId="2" fontId="18" fillId="0" borderId="51" xfId="0" applyNumberFormat="1" applyFont="1" applyBorder="1" applyAlignment="1">
      <alignment horizontal="center" vertical="center"/>
    </xf>
    <xf numFmtId="43" fontId="6" fillId="0" borderId="10" xfId="0" applyNumberFormat="1" applyFont="1" applyBorder="1" applyAlignment="1">
      <alignment horizontal="right" wrapText="1"/>
    </xf>
    <xf numFmtId="43" fontId="3" fillId="2" borderId="31" xfId="0" applyNumberFormat="1" applyFont="1" applyFill="1" applyBorder="1" applyAlignment="1">
      <alignment horizontal="right" vertical="center" wrapText="1"/>
    </xf>
    <xf numFmtId="43" fontId="6" fillId="0" borderId="11" xfId="0" applyNumberFormat="1" applyFont="1" applyBorder="1" applyAlignment="1">
      <alignment horizontal="right" wrapText="1"/>
    </xf>
    <xf numFmtId="43" fontId="6" fillId="0" borderId="14" xfId="0" applyNumberFormat="1" applyFont="1" applyBorder="1" applyAlignment="1">
      <alignment horizontal="right" wrapText="1"/>
    </xf>
    <xf numFmtId="43" fontId="6" fillId="0" borderId="16" xfId="0" applyNumberFormat="1" applyFont="1" applyBorder="1" applyAlignment="1">
      <alignment horizontal="right" wrapText="1"/>
    </xf>
    <xf numFmtId="43" fontId="6" fillId="0" borderId="17" xfId="0" applyNumberFormat="1" applyFont="1" applyBorder="1" applyAlignment="1">
      <alignment horizontal="right" wrapText="1"/>
    </xf>
    <xf numFmtId="0" fontId="6" fillId="2" borderId="14" xfId="0" applyFont="1" applyFill="1" applyBorder="1" applyAlignment="1">
      <alignment horizontal="right" wrapText="1"/>
    </xf>
    <xf numFmtId="0" fontId="3" fillId="2" borderId="46" xfId="0" applyFont="1" applyFill="1" applyBorder="1" applyAlignment="1">
      <alignment horizontal="right" vertical="center" wrapText="1"/>
    </xf>
    <xf numFmtId="0" fontId="6" fillId="2" borderId="27" xfId="0" applyFont="1" applyFill="1" applyBorder="1" applyAlignment="1">
      <alignment wrapText="1"/>
    </xf>
    <xf numFmtId="43" fontId="3" fillId="2" borderId="39" xfId="0" applyNumberFormat="1" applyFont="1" applyFill="1" applyBorder="1" applyAlignment="1">
      <alignment horizontal="right" vertical="center" wrapText="1"/>
    </xf>
    <xf numFmtId="43" fontId="6" fillId="2" borderId="50" xfId="0" applyNumberFormat="1" applyFont="1" applyFill="1" applyBorder="1" applyAlignment="1">
      <alignment horizontal="right" wrapText="1"/>
    </xf>
    <xf numFmtId="43" fontId="3" fillId="2" borderId="11" xfId="0" applyNumberFormat="1" applyFont="1" applyFill="1" applyBorder="1" applyAlignment="1">
      <alignment vertical="center" wrapText="1"/>
    </xf>
    <xf numFmtId="43" fontId="3" fillId="2" borderId="14" xfId="0" applyNumberFormat="1" applyFont="1" applyFill="1" applyBorder="1" applyAlignment="1">
      <alignment vertical="center" wrapText="1"/>
    </xf>
    <xf numFmtId="43" fontId="3" fillId="2" borderId="17" xfId="0" applyNumberFormat="1" applyFont="1" applyFill="1" applyBorder="1" applyAlignment="1">
      <alignment vertical="center" wrapText="1"/>
    </xf>
    <xf numFmtId="43" fontId="3" fillId="2" borderId="43" xfId="0" applyNumberFormat="1" applyFont="1" applyFill="1" applyBorder="1" applyAlignment="1">
      <alignment vertical="center" wrapText="1"/>
    </xf>
    <xf numFmtId="43" fontId="6" fillId="0" borderId="40" xfId="0" applyNumberFormat="1" applyFont="1" applyBorder="1" applyAlignment="1">
      <alignment horizontal="right" wrapText="1"/>
    </xf>
    <xf numFmtId="43" fontId="6" fillId="0" borderId="50" xfId="0" applyNumberFormat="1" applyFont="1" applyBorder="1" applyAlignment="1">
      <alignment horizontal="right" wrapText="1"/>
    </xf>
    <xf numFmtId="43" fontId="6" fillId="2" borderId="11" xfId="0" applyNumberFormat="1" applyFont="1" applyFill="1" applyBorder="1" applyAlignment="1">
      <alignment vertical="center" wrapText="1"/>
    </xf>
    <xf numFmtId="2" fontId="3" fillId="0" borderId="28"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2" fontId="3" fillId="0" borderId="30" xfId="0" applyNumberFormat="1" applyFont="1" applyBorder="1" applyAlignment="1">
      <alignment horizontal="center" vertical="center" wrapText="1"/>
    </xf>
    <xf numFmtId="43" fontId="6" fillId="2" borderId="13" xfId="0" applyNumberFormat="1" applyFont="1" applyFill="1" applyBorder="1" applyAlignment="1">
      <alignment vertical="center" wrapText="1"/>
    </xf>
    <xf numFmtId="43" fontId="6" fillId="2" borderId="14" xfId="0" applyNumberFormat="1" applyFont="1" applyFill="1" applyBorder="1" applyAlignment="1">
      <alignment vertical="center" wrapText="1"/>
    </xf>
    <xf numFmtId="43" fontId="6" fillId="2" borderId="17" xfId="0" applyNumberFormat="1" applyFont="1" applyFill="1" applyBorder="1" applyAlignment="1">
      <alignment vertical="center" wrapText="1"/>
    </xf>
    <xf numFmtId="43" fontId="3" fillId="2" borderId="8" xfId="0" applyNumberFormat="1" applyFont="1" applyFill="1" applyBorder="1" applyAlignment="1">
      <alignment horizontal="right" vertical="center" wrapText="1"/>
    </xf>
    <xf numFmtId="43" fontId="6" fillId="2" borderId="50" xfId="1" applyNumberFormat="1" applyFont="1" applyFill="1" applyBorder="1" applyAlignment="1">
      <alignment horizontal="right" wrapText="1"/>
    </xf>
    <xf numFmtId="43" fontId="9" fillId="2" borderId="13" xfId="0" applyNumberFormat="1" applyFont="1" applyFill="1" applyBorder="1" applyAlignment="1">
      <alignment vertical="center" wrapText="1"/>
    </xf>
    <xf numFmtId="43" fontId="6" fillId="2" borderId="14" xfId="1" applyNumberFormat="1" applyFont="1" applyFill="1" applyBorder="1" applyAlignment="1">
      <alignment horizontal="right" vertical="center" wrapText="1"/>
    </xf>
    <xf numFmtId="43" fontId="9" fillId="2" borderId="16" xfId="0" applyNumberFormat="1" applyFont="1" applyFill="1" applyBorder="1" applyAlignment="1">
      <alignment vertical="center" wrapText="1"/>
    </xf>
    <xf numFmtId="43" fontId="6" fillId="2" borderId="17" xfId="1" applyNumberFormat="1" applyFont="1" applyFill="1" applyBorder="1" applyAlignment="1">
      <alignment horizontal="right" vertical="center" wrapText="1"/>
    </xf>
    <xf numFmtId="43" fontId="9" fillId="2" borderId="10" xfId="0" applyNumberFormat="1" applyFont="1" applyFill="1" applyBorder="1" applyAlignment="1">
      <alignment vertical="center" wrapText="1"/>
    </xf>
    <xf numFmtId="43" fontId="6" fillId="2" borderId="11" xfId="1" applyNumberFormat="1" applyFont="1" applyFill="1" applyBorder="1" applyAlignment="1">
      <alignment horizontal="right" vertical="center" wrapText="1"/>
    </xf>
    <xf numFmtId="43" fontId="6" fillId="2" borderId="43" xfId="1" applyNumberFormat="1" applyFont="1" applyFill="1" applyBorder="1" applyAlignment="1">
      <alignment horizontal="right" vertical="center" wrapText="1"/>
    </xf>
    <xf numFmtId="2" fontId="14" fillId="2" borderId="52" xfId="0" applyNumberFormat="1" applyFont="1" applyFill="1" applyBorder="1" applyAlignment="1">
      <alignment horizontal="center" vertical="center" wrapText="1"/>
    </xf>
    <xf numFmtId="0" fontId="14" fillId="2" borderId="37" xfId="0" applyFont="1" applyFill="1" applyBorder="1" applyAlignment="1">
      <alignment horizontal="center" vertical="center" wrapText="1"/>
    </xf>
    <xf numFmtId="0" fontId="3" fillId="2" borderId="37" xfId="0" applyFont="1" applyFill="1" applyBorder="1" applyAlignment="1">
      <alignment vertical="center" wrapText="1"/>
    </xf>
    <xf numFmtId="0" fontId="11" fillId="2" borderId="37" xfId="0" applyFont="1" applyFill="1" applyBorder="1" applyAlignment="1">
      <alignment horizontal="center" vertical="center" wrapText="1"/>
    </xf>
    <xf numFmtId="4" fontId="6" fillId="2" borderId="37" xfId="0" applyNumberFormat="1" applyFont="1" applyFill="1" applyBorder="1" applyAlignment="1">
      <alignment horizontal="right" wrapText="1"/>
    </xf>
    <xf numFmtId="43" fontId="3" fillId="2" borderId="43" xfId="0" applyNumberFormat="1" applyFont="1" applyFill="1" applyBorder="1" applyAlignment="1">
      <alignment horizontal="right" vertical="center" wrapText="1"/>
    </xf>
    <xf numFmtId="43" fontId="6" fillId="2" borderId="57" xfId="0" applyNumberFormat="1" applyFont="1" applyFill="1" applyBorder="1" applyAlignment="1">
      <alignment vertical="center" wrapText="1"/>
    </xf>
    <xf numFmtId="43" fontId="6" fillId="2" borderId="58" xfId="0" applyNumberFormat="1" applyFont="1" applyFill="1" applyBorder="1" applyAlignment="1">
      <alignment vertical="center" wrapText="1"/>
    </xf>
    <xf numFmtId="43" fontId="6" fillId="2" borderId="59" xfId="0" applyNumberFormat="1" applyFont="1" applyFill="1" applyBorder="1" applyAlignment="1">
      <alignment vertical="center" wrapText="1"/>
    </xf>
    <xf numFmtId="43" fontId="3" fillId="2" borderId="39" xfId="0" applyNumberFormat="1" applyFont="1" applyFill="1" applyBorder="1" applyAlignment="1">
      <alignment vertical="center" wrapText="1"/>
    </xf>
    <xf numFmtId="43" fontId="6" fillId="2" borderId="39" xfId="0" applyNumberFormat="1" applyFont="1" applyFill="1" applyBorder="1" applyAlignment="1">
      <alignment horizontal="right" wrapText="1"/>
    </xf>
    <xf numFmtId="43" fontId="6" fillId="2" borderId="31" xfId="0" applyNumberFormat="1" applyFont="1" applyFill="1" applyBorder="1" applyAlignment="1">
      <alignment horizontal="right" wrapText="1"/>
    </xf>
    <xf numFmtId="43" fontId="6" fillId="2" borderId="10" xfId="0" applyNumberFormat="1" applyFont="1" applyFill="1" applyBorder="1" applyAlignment="1">
      <alignment horizontal="center" vertical="center" wrapText="1"/>
    </xf>
    <xf numFmtId="43" fontId="9" fillId="2" borderId="10" xfId="0" applyNumberFormat="1" applyFont="1" applyFill="1" applyBorder="1" applyAlignment="1">
      <alignment horizontal="right" wrapText="1"/>
    </xf>
    <xf numFmtId="43" fontId="6" fillId="2" borderId="16" xfId="0" applyNumberFormat="1" applyFont="1" applyFill="1" applyBorder="1" applyAlignment="1">
      <alignment horizontal="center" vertical="center" wrapText="1"/>
    </xf>
    <xf numFmtId="43" fontId="9" fillId="2" borderId="16" xfId="0" applyNumberFormat="1" applyFont="1" applyFill="1" applyBorder="1" applyAlignment="1">
      <alignment horizontal="right" wrapText="1"/>
    </xf>
    <xf numFmtId="43" fontId="6" fillId="2" borderId="13" xfId="0" applyNumberFormat="1" applyFont="1" applyFill="1" applyBorder="1" applyAlignment="1">
      <alignment horizontal="center" vertical="center" wrapText="1"/>
    </xf>
    <xf numFmtId="43" fontId="9" fillId="2" borderId="13" xfId="0" applyNumberFormat="1" applyFont="1" applyFill="1" applyBorder="1" applyAlignment="1">
      <alignment horizontal="right" wrapText="1"/>
    </xf>
    <xf numFmtId="43" fontId="6" fillId="2" borderId="10" xfId="0" applyNumberFormat="1" applyFont="1" applyFill="1" applyBorder="1" applyAlignment="1">
      <alignment vertical="center" wrapText="1"/>
    </xf>
    <xf numFmtId="43" fontId="6" fillId="2" borderId="16" xfId="0" applyNumberFormat="1" applyFont="1" applyFill="1" applyBorder="1" applyAlignment="1">
      <alignment vertical="center" wrapText="1"/>
    </xf>
    <xf numFmtId="43" fontId="18" fillId="2" borderId="35" xfId="0" applyNumberFormat="1" applyFont="1" applyFill="1" applyBorder="1"/>
    <xf numFmtId="43" fontId="18" fillId="2" borderId="36" xfId="0" applyNumberFormat="1" applyFont="1" applyFill="1" applyBorder="1"/>
    <xf numFmtId="43" fontId="22" fillId="3" borderId="40" xfId="0" applyNumberFormat="1" applyFont="1" applyFill="1" applyBorder="1"/>
    <xf numFmtId="43" fontId="22" fillId="3" borderId="51" xfId="0" applyNumberFormat="1" applyFont="1" applyFill="1" applyBorder="1"/>
    <xf numFmtId="43" fontId="18" fillId="0" borderId="37" xfId="0" applyNumberFormat="1" applyFont="1" applyBorder="1"/>
    <xf numFmtId="43" fontId="18" fillId="0" borderId="38" xfId="0" applyNumberFormat="1" applyFont="1" applyBorder="1"/>
    <xf numFmtId="43" fontId="18" fillId="3" borderId="40" xfId="0" applyNumberFormat="1" applyFont="1" applyFill="1" applyBorder="1"/>
    <xf numFmtId="43" fontId="18" fillId="3" borderId="51" xfId="0" applyNumberFormat="1" applyFont="1" applyFill="1" applyBorder="1"/>
    <xf numFmtId="43" fontId="4" fillId="0" borderId="37" xfId="0" applyNumberFormat="1" applyFont="1" applyBorder="1"/>
    <xf numFmtId="43" fontId="18" fillId="0" borderId="35" xfId="0" applyNumberFormat="1" applyFont="1" applyBorder="1"/>
    <xf numFmtId="43" fontId="18" fillId="0" borderId="36" xfId="0" applyNumberFormat="1" applyFont="1" applyBorder="1"/>
    <xf numFmtId="43" fontId="18" fillId="0" borderId="42" xfId="0" applyNumberFormat="1" applyFont="1" applyBorder="1"/>
    <xf numFmtId="43" fontId="18" fillId="0" borderId="33" xfId="0" applyNumberFormat="1" applyFont="1" applyBorder="1"/>
    <xf numFmtId="43" fontId="18" fillId="3" borderId="39" xfId="0"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29A1C-2A25-466E-92AF-9B79CF84B4E3}">
  <sheetPr>
    <tabColor theme="0"/>
    <pageSetUpPr fitToPage="1"/>
  </sheetPr>
  <dimension ref="A1:AJ123"/>
  <sheetViews>
    <sheetView view="pageBreakPreview" topLeftCell="A25" zoomScale="115" zoomScaleNormal="115" zoomScaleSheetLayoutView="115" zoomScalePageLayoutView="40" workbookViewId="0">
      <selection activeCell="D5" sqref="D5:H5"/>
    </sheetView>
  </sheetViews>
  <sheetFormatPr defaultRowHeight="18" x14ac:dyDescent="0.35"/>
  <cols>
    <col min="1" max="1" width="3.42578125" style="1" customWidth="1"/>
    <col min="2" max="2" width="9.85546875" style="116" customWidth="1"/>
    <col min="3" max="3" width="11.7109375" style="116" customWidth="1"/>
    <col min="4" max="4" width="64.140625" style="117" customWidth="1"/>
    <col min="5" max="5" width="9.42578125" style="116" customWidth="1"/>
    <col min="6" max="6" width="14" style="119" customWidth="1"/>
    <col min="7" max="7" width="15.42578125" style="120" customWidth="1"/>
    <col min="8" max="8" width="21.5703125" style="121" customWidth="1"/>
    <col min="9" max="36" width="9.140625" style="2"/>
    <col min="249" max="249" width="3.42578125" customWidth="1"/>
    <col min="250" max="250" width="7" customWidth="1"/>
    <col min="251" max="251" width="9.85546875" customWidth="1"/>
    <col min="252" max="252" width="64.140625" customWidth="1"/>
    <col min="253" max="253" width="11.42578125" customWidth="1"/>
    <col min="254" max="254" width="12.85546875" customWidth="1"/>
    <col min="255" max="255" width="15.42578125" customWidth="1"/>
    <col min="256" max="256" width="19.42578125" customWidth="1"/>
    <col min="257" max="257" width="13.85546875" customWidth="1"/>
    <col min="505" max="505" width="3.42578125" customWidth="1"/>
    <col min="506" max="506" width="7" customWidth="1"/>
    <col min="507" max="507" width="9.85546875" customWidth="1"/>
    <col min="508" max="508" width="64.140625" customWidth="1"/>
    <col min="509" max="509" width="11.42578125" customWidth="1"/>
    <col min="510" max="510" width="12.85546875" customWidth="1"/>
    <col min="511" max="511" width="15.42578125" customWidth="1"/>
    <col min="512" max="512" width="19.42578125" customWidth="1"/>
    <col min="513" max="513" width="13.85546875" customWidth="1"/>
    <col min="761" max="761" width="3.42578125" customWidth="1"/>
    <col min="762" max="762" width="7" customWidth="1"/>
    <col min="763" max="763" width="9.85546875" customWidth="1"/>
    <col min="764" max="764" width="64.140625" customWidth="1"/>
    <col min="765" max="765" width="11.42578125" customWidth="1"/>
    <col min="766" max="766" width="12.85546875" customWidth="1"/>
    <col min="767" max="767" width="15.42578125" customWidth="1"/>
    <col min="768" max="768" width="19.42578125" customWidth="1"/>
    <col min="769" max="769" width="13.85546875" customWidth="1"/>
    <col min="1017" max="1017" width="3.42578125" customWidth="1"/>
    <col min="1018" max="1018" width="7" customWidth="1"/>
    <col min="1019" max="1019" width="9.85546875" customWidth="1"/>
    <col min="1020" max="1020" width="64.140625" customWidth="1"/>
    <col min="1021" max="1021" width="11.42578125" customWidth="1"/>
    <col min="1022" max="1022" width="12.85546875" customWidth="1"/>
    <col min="1023" max="1023" width="15.42578125" customWidth="1"/>
    <col min="1024" max="1024" width="19.42578125" customWidth="1"/>
    <col min="1025" max="1025" width="13.85546875" customWidth="1"/>
    <col min="1273" max="1273" width="3.42578125" customWidth="1"/>
    <col min="1274" max="1274" width="7" customWidth="1"/>
    <col min="1275" max="1275" width="9.85546875" customWidth="1"/>
    <col min="1276" max="1276" width="64.140625" customWidth="1"/>
    <col min="1277" max="1277" width="11.42578125" customWidth="1"/>
    <col min="1278" max="1278" width="12.85546875" customWidth="1"/>
    <col min="1279" max="1279" width="15.42578125" customWidth="1"/>
    <col min="1280" max="1280" width="19.42578125" customWidth="1"/>
    <col min="1281" max="1281" width="13.85546875" customWidth="1"/>
    <col min="1529" max="1529" width="3.42578125" customWidth="1"/>
    <col min="1530" max="1530" width="7" customWidth="1"/>
    <col min="1531" max="1531" width="9.85546875" customWidth="1"/>
    <col min="1532" max="1532" width="64.140625" customWidth="1"/>
    <col min="1533" max="1533" width="11.42578125" customWidth="1"/>
    <col min="1534" max="1534" width="12.85546875" customWidth="1"/>
    <col min="1535" max="1535" width="15.42578125" customWidth="1"/>
    <col min="1536" max="1536" width="19.42578125" customWidth="1"/>
    <col min="1537" max="1537" width="13.85546875" customWidth="1"/>
    <col min="1785" max="1785" width="3.42578125" customWidth="1"/>
    <col min="1786" max="1786" width="7" customWidth="1"/>
    <col min="1787" max="1787" width="9.85546875" customWidth="1"/>
    <col min="1788" max="1788" width="64.140625" customWidth="1"/>
    <col min="1789" max="1789" width="11.42578125" customWidth="1"/>
    <col min="1790" max="1790" width="12.85546875" customWidth="1"/>
    <col min="1791" max="1791" width="15.42578125" customWidth="1"/>
    <col min="1792" max="1792" width="19.42578125" customWidth="1"/>
    <col min="1793" max="1793" width="13.85546875" customWidth="1"/>
    <col min="2041" max="2041" width="3.42578125" customWidth="1"/>
    <col min="2042" max="2042" width="7" customWidth="1"/>
    <col min="2043" max="2043" width="9.85546875" customWidth="1"/>
    <col min="2044" max="2044" width="64.140625" customWidth="1"/>
    <col min="2045" max="2045" width="11.42578125" customWidth="1"/>
    <col min="2046" max="2046" width="12.85546875" customWidth="1"/>
    <col min="2047" max="2047" width="15.42578125" customWidth="1"/>
    <col min="2048" max="2048" width="19.42578125" customWidth="1"/>
    <col min="2049" max="2049" width="13.85546875" customWidth="1"/>
    <col min="2297" max="2297" width="3.42578125" customWidth="1"/>
    <col min="2298" max="2298" width="7" customWidth="1"/>
    <col min="2299" max="2299" width="9.85546875" customWidth="1"/>
    <col min="2300" max="2300" width="64.140625" customWidth="1"/>
    <col min="2301" max="2301" width="11.42578125" customWidth="1"/>
    <col min="2302" max="2302" width="12.85546875" customWidth="1"/>
    <col min="2303" max="2303" width="15.42578125" customWidth="1"/>
    <col min="2304" max="2304" width="19.42578125" customWidth="1"/>
    <col min="2305" max="2305" width="13.85546875" customWidth="1"/>
    <col min="2553" max="2553" width="3.42578125" customWidth="1"/>
    <col min="2554" max="2554" width="7" customWidth="1"/>
    <col min="2555" max="2555" width="9.85546875" customWidth="1"/>
    <col min="2556" max="2556" width="64.140625" customWidth="1"/>
    <col min="2557" max="2557" width="11.42578125" customWidth="1"/>
    <col min="2558" max="2558" width="12.85546875" customWidth="1"/>
    <col min="2559" max="2559" width="15.42578125" customWidth="1"/>
    <col min="2560" max="2560" width="19.42578125" customWidth="1"/>
    <col min="2561" max="2561" width="13.85546875" customWidth="1"/>
    <col min="2809" max="2809" width="3.42578125" customWidth="1"/>
    <col min="2810" max="2810" width="7" customWidth="1"/>
    <col min="2811" max="2811" width="9.85546875" customWidth="1"/>
    <col min="2812" max="2812" width="64.140625" customWidth="1"/>
    <col min="2813" max="2813" width="11.42578125" customWidth="1"/>
    <col min="2814" max="2814" width="12.85546875" customWidth="1"/>
    <col min="2815" max="2815" width="15.42578125" customWidth="1"/>
    <col min="2816" max="2816" width="19.42578125" customWidth="1"/>
    <col min="2817" max="2817" width="13.85546875" customWidth="1"/>
    <col min="3065" max="3065" width="3.42578125" customWidth="1"/>
    <col min="3066" max="3066" width="7" customWidth="1"/>
    <col min="3067" max="3067" width="9.85546875" customWidth="1"/>
    <col min="3068" max="3068" width="64.140625" customWidth="1"/>
    <col min="3069" max="3069" width="11.42578125" customWidth="1"/>
    <col min="3070" max="3070" width="12.85546875" customWidth="1"/>
    <col min="3071" max="3071" width="15.42578125" customWidth="1"/>
    <col min="3072" max="3072" width="19.42578125" customWidth="1"/>
    <col min="3073" max="3073" width="13.85546875" customWidth="1"/>
    <col min="3321" max="3321" width="3.42578125" customWidth="1"/>
    <col min="3322" max="3322" width="7" customWidth="1"/>
    <col min="3323" max="3323" width="9.85546875" customWidth="1"/>
    <col min="3324" max="3324" width="64.140625" customWidth="1"/>
    <col min="3325" max="3325" width="11.42578125" customWidth="1"/>
    <col min="3326" max="3326" width="12.85546875" customWidth="1"/>
    <col min="3327" max="3327" width="15.42578125" customWidth="1"/>
    <col min="3328" max="3328" width="19.42578125" customWidth="1"/>
    <col min="3329" max="3329" width="13.85546875" customWidth="1"/>
    <col min="3577" max="3577" width="3.42578125" customWidth="1"/>
    <col min="3578" max="3578" width="7" customWidth="1"/>
    <col min="3579" max="3579" width="9.85546875" customWidth="1"/>
    <col min="3580" max="3580" width="64.140625" customWidth="1"/>
    <col min="3581" max="3581" width="11.42578125" customWidth="1"/>
    <col min="3582" max="3582" width="12.85546875" customWidth="1"/>
    <col min="3583" max="3583" width="15.42578125" customWidth="1"/>
    <col min="3584" max="3584" width="19.42578125" customWidth="1"/>
    <col min="3585" max="3585" width="13.85546875" customWidth="1"/>
    <col min="3833" max="3833" width="3.42578125" customWidth="1"/>
    <col min="3834" max="3834" width="7" customWidth="1"/>
    <col min="3835" max="3835" width="9.85546875" customWidth="1"/>
    <col min="3836" max="3836" width="64.140625" customWidth="1"/>
    <col min="3837" max="3837" width="11.42578125" customWidth="1"/>
    <col min="3838" max="3838" width="12.85546875" customWidth="1"/>
    <col min="3839" max="3839" width="15.42578125" customWidth="1"/>
    <col min="3840" max="3840" width="19.42578125" customWidth="1"/>
    <col min="3841" max="3841" width="13.85546875" customWidth="1"/>
    <col min="4089" max="4089" width="3.42578125" customWidth="1"/>
    <col min="4090" max="4090" width="7" customWidth="1"/>
    <col min="4091" max="4091" width="9.85546875" customWidth="1"/>
    <col min="4092" max="4092" width="64.140625" customWidth="1"/>
    <col min="4093" max="4093" width="11.42578125" customWidth="1"/>
    <col min="4094" max="4094" width="12.85546875" customWidth="1"/>
    <col min="4095" max="4095" width="15.42578125" customWidth="1"/>
    <col min="4096" max="4096" width="19.42578125" customWidth="1"/>
    <col min="4097" max="4097" width="13.85546875" customWidth="1"/>
    <col min="4345" max="4345" width="3.42578125" customWidth="1"/>
    <col min="4346" max="4346" width="7" customWidth="1"/>
    <col min="4347" max="4347" width="9.85546875" customWidth="1"/>
    <col min="4348" max="4348" width="64.140625" customWidth="1"/>
    <col min="4349" max="4349" width="11.42578125" customWidth="1"/>
    <col min="4350" max="4350" width="12.85546875" customWidth="1"/>
    <col min="4351" max="4351" width="15.42578125" customWidth="1"/>
    <col min="4352" max="4352" width="19.42578125" customWidth="1"/>
    <col min="4353" max="4353" width="13.85546875" customWidth="1"/>
    <col min="4601" max="4601" width="3.42578125" customWidth="1"/>
    <col min="4602" max="4602" width="7" customWidth="1"/>
    <col min="4603" max="4603" width="9.85546875" customWidth="1"/>
    <col min="4604" max="4604" width="64.140625" customWidth="1"/>
    <col min="4605" max="4605" width="11.42578125" customWidth="1"/>
    <col min="4606" max="4606" width="12.85546875" customWidth="1"/>
    <col min="4607" max="4607" width="15.42578125" customWidth="1"/>
    <col min="4608" max="4608" width="19.42578125" customWidth="1"/>
    <col min="4609" max="4609" width="13.85546875" customWidth="1"/>
    <col min="4857" max="4857" width="3.42578125" customWidth="1"/>
    <col min="4858" max="4858" width="7" customWidth="1"/>
    <col min="4859" max="4859" width="9.85546875" customWidth="1"/>
    <col min="4860" max="4860" width="64.140625" customWidth="1"/>
    <col min="4861" max="4861" width="11.42578125" customWidth="1"/>
    <col min="4862" max="4862" width="12.85546875" customWidth="1"/>
    <col min="4863" max="4863" width="15.42578125" customWidth="1"/>
    <col min="4864" max="4864" width="19.42578125" customWidth="1"/>
    <col min="4865" max="4865" width="13.85546875" customWidth="1"/>
    <col min="5113" max="5113" width="3.42578125" customWidth="1"/>
    <col min="5114" max="5114" width="7" customWidth="1"/>
    <col min="5115" max="5115" width="9.85546875" customWidth="1"/>
    <col min="5116" max="5116" width="64.140625" customWidth="1"/>
    <col min="5117" max="5117" width="11.42578125" customWidth="1"/>
    <col min="5118" max="5118" width="12.85546875" customWidth="1"/>
    <col min="5119" max="5119" width="15.42578125" customWidth="1"/>
    <col min="5120" max="5120" width="19.42578125" customWidth="1"/>
    <col min="5121" max="5121" width="13.85546875" customWidth="1"/>
    <col min="5369" max="5369" width="3.42578125" customWidth="1"/>
    <col min="5370" max="5370" width="7" customWidth="1"/>
    <col min="5371" max="5371" width="9.85546875" customWidth="1"/>
    <col min="5372" max="5372" width="64.140625" customWidth="1"/>
    <col min="5373" max="5373" width="11.42578125" customWidth="1"/>
    <col min="5374" max="5374" width="12.85546875" customWidth="1"/>
    <col min="5375" max="5375" width="15.42578125" customWidth="1"/>
    <col min="5376" max="5376" width="19.42578125" customWidth="1"/>
    <col min="5377" max="5377" width="13.85546875" customWidth="1"/>
    <col min="5625" max="5625" width="3.42578125" customWidth="1"/>
    <col min="5626" max="5626" width="7" customWidth="1"/>
    <col min="5627" max="5627" width="9.85546875" customWidth="1"/>
    <col min="5628" max="5628" width="64.140625" customWidth="1"/>
    <col min="5629" max="5629" width="11.42578125" customWidth="1"/>
    <col min="5630" max="5630" width="12.85546875" customWidth="1"/>
    <col min="5631" max="5631" width="15.42578125" customWidth="1"/>
    <col min="5632" max="5632" width="19.42578125" customWidth="1"/>
    <col min="5633" max="5633" width="13.85546875" customWidth="1"/>
    <col min="5881" max="5881" width="3.42578125" customWidth="1"/>
    <col min="5882" max="5882" width="7" customWidth="1"/>
    <col min="5883" max="5883" width="9.85546875" customWidth="1"/>
    <col min="5884" max="5884" width="64.140625" customWidth="1"/>
    <col min="5885" max="5885" width="11.42578125" customWidth="1"/>
    <col min="5886" max="5886" width="12.85546875" customWidth="1"/>
    <col min="5887" max="5887" width="15.42578125" customWidth="1"/>
    <col min="5888" max="5888" width="19.42578125" customWidth="1"/>
    <col min="5889" max="5889" width="13.85546875" customWidth="1"/>
    <col min="6137" max="6137" width="3.42578125" customWidth="1"/>
    <col min="6138" max="6138" width="7" customWidth="1"/>
    <col min="6139" max="6139" width="9.85546875" customWidth="1"/>
    <col min="6140" max="6140" width="64.140625" customWidth="1"/>
    <col min="6141" max="6141" width="11.42578125" customWidth="1"/>
    <col min="6142" max="6142" width="12.85546875" customWidth="1"/>
    <col min="6143" max="6143" width="15.42578125" customWidth="1"/>
    <col min="6144" max="6144" width="19.42578125" customWidth="1"/>
    <col min="6145" max="6145" width="13.85546875" customWidth="1"/>
    <col min="6393" max="6393" width="3.42578125" customWidth="1"/>
    <col min="6394" max="6394" width="7" customWidth="1"/>
    <col min="6395" max="6395" width="9.85546875" customWidth="1"/>
    <col min="6396" max="6396" width="64.140625" customWidth="1"/>
    <col min="6397" max="6397" width="11.42578125" customWidth="1"/>
    <col min="6398" max="6398" width="12.85546875" customWidth="1"/>
    <col min="6399" max="6399" width="15.42578125" customWidth="1"/>
    <col min="6400" max="6400" width="19.42578125" customWidth="1"/>
    <col min="6401" max="6401" width="13.85546875" customWidth="1"/>
    <col min="6649" max="6649" width="3.42578125" customWidth="1"/>
    <col min="6650" max="6650" width="7" customWidth="1"/>
    <col min="6651" max="6651" width="9.85546875" customWidth="1"/>
    <col min="6652" max="6652" width="64.140625" customWidth="1"/>
    <col min="6653" max="6653" width="11.42578125" customWidth="1"/>
    <col min="6654" max="6654" width="12.85546875" customWidth="1"/>
    <col min="6655" max="6655" width="15.42578125" customWidth="1"/>
    <col min="6656" max="6656" width="19.42578125" customWidth="1"/>
    <col min="6657" max="6657" width="13.85546875" customWidth="1"/>
    <col min="6905" max="6905" width="3.42578125" customWidth="1"/>
    <col min="6906" max="6906" width="7" customWidth="1"/>
    <col min="6907" max="6907" width="9.85546875" customWidth="1"/>
    <col min="6908" max="6908" width="64.140625" customWidth="1"/>
    <col min="6909" max="6909" width="11.42578125" customWidth="1"/>
    <col min="6910" max="6910" width="12.85546875" customWidth="1"/>
    <col min="6911" max="6911" width="15.42578125" customWidth="1"/>
    <col min="6912" max="6912" width="19.42578125" customWidth="1"/>
    <col min="6913" max="6913" width="13.85546875" customWidth="1"/>
    <col min="7161" max="7161" width="3.42578125" customWidth="1"/>
    <col min="7162" max="7162" width="7" customWidth="1"/>
    <col min="7163" max="7163" width="9.85546875" customWidth="1"/>
    <col min="7164" max="7164" width="64.140625" customWidth="1"/>
    <col min="7165" max="7165" width="11.42578125" customWidth="1"/>
    <col min="7166" max="7166" width="12.85546875" customWidth="1"/>
    <col min="7167" max="7167" width="15.42578125" customWidth="1"/>
    <col min="7168" max="7168" width="19.42578125" customWidth="1"/>
    <col min="7169" max="7169" width="13.85546875" customWidth="1"/>
    <col min="7417" max="7417" width="3.42578125" customWidth="1"/>
    <col min="7418" max="7418" width="7" customWidth="1"/>
    <col min="7419" max="7419" width="9.85546875" customWidth="1"/>
    <col min="7420" max="7420" width="64.140625" customWidth="1"/>
    <col min="7421" max="7421" width="11.42578125" customWidth="1"/>
    <col min="7422" max="7422" width="12.85546875" customWidth="1"/>
    <col min="7423" max="7423" width="15.42578125" customWidth="1"/>
    <col min="7424" max="7424" width="19.42578125" customWidth="1"/>
    <col min="7425" max="7425" width="13.85546875" customWidth="1"/>
    <col min="7673" max="7673" width="3.42578125" customWidth="1"/>
    <col min="7674" max="7674" width="7" customWidth="1"/>
    <col min="7675" max="7675" width="9.85546875" customWidth="1"/>
    <col min="7676" max="7676" width="64.140625" customWidth="1"/>
    <col min="7677" max="7677" width="11.42578125" customWidth="1"/>
    <col min="7678" max="7678" width="12.85546875" customWidth="1"/>
    <col min="7679" max="7679" width="15.42578125" customWidth="1"/>
    <col min="7680" max="7680" width="19.42578125" customWidth="1"/>
    <col min="7681" max="7681" width="13.85546875" customWidth="1"/>
    <col min="7929" max="7929" width="3.42578125" customWidth="1"/>
    <col min="7930" max="7930" width="7" customWidth="1"/>
    <col min="7931" max="7931" width="9.85546875" customWidth="1"/>
    <col min="7932" max="7932" width="64.140625" customWidth="1"/>
    <col min="7933" max="7933" width="11.42578125" customWidth="1"/>
    <col min="7934" max="7934" width="12.85546875" customWidth="1"/>
    <col min="7935" max="7935" width="15.42578125" customWidth="1"/>
    <col min="7936" max="7936" width="19.42578125" customWidth="1"/>
    <col min="7937" max="7937" width="13.85546875" customWidth="1"/>
    <col min="8185" max="8185" width="3.42578125" customWidth="1"/>
    <col min="8186" max="8186" width="7" customWidth="1"/>
    <col min="8187" max="8187" width="9.85546875" customWidth="1"/>
    <col min="8188" max="8188" width="64.140625" customWidth="1"/>
    <col min="8189" max="8189" width="11.42578125" customWidth="1"/>
    <col min="8190" max="8190" width="12.85546875" customWidth="1"/>
    <col min="8191" max="8191" width="15.42578125" customWidth="1"/>
    <col min="8192" max="8192" width="19.42578125" customWidth="1"/>
    <col min="8193" max="8193" width="13.85546875" customWidth="1"/>
    <col min="8441" max="8441" width="3.42578125" customWidth="1"/>
    <col min="8442" max="8442" width="7" customWidth="1"/>
    <col min="8443" max="8443" width="9.85546875" customWidth="1"/>
    <col min="8444" max="8444" width="64.140625" customWidth="1"/>
    <col min="8445" max="8445" width="11.42578125" customWidth="1"/>
    <col min="8446" max="8446" width="12.85546875" customWidth="1"/>
    <col min="8447" max="8447" width="15.42578125" customWidth="1"/>
    <col min="8448" max="8448" width="19.42578125" customWidth="1"/>
    <col min="8449" max="8449" width="13.85546875" customWidth="1"/>
    <col min="8697" max="8697" width="3.42578125" customWidth="1"/>
    <col min="8698" max="8698" width="7" customWidth="1"/>
    <col min="8699" max="8699" width="9.85546875" customWidth="1"/>
    <col min="8700" max="8700" width="64.140625" customWidth="1"/>
    <col min="8701" max="8701" width="11.42578125" customWidth="1"/>
    <col min="8702" max="8702" width="12.85546875" customWidth="1"/>
    <col min="8703" max="8703" width="15.42578125" customWidth="1"/>
    <col min="8704" max="8704" width="19.42578125" customWidth="1"/>
    <col min="8705" max="8705" width="13.85546875" customWidth="1"/>
    <col min="8953" max="8953" width="3.42578125" customWidth="1"/>
    <col min="8954" max="8954" width="7" customWidth="1"/>
    <col min="8955" max="8955" width="9.85546875" customWidth="1"/>
    <col min="8956" max="8956" width="64.140625" customWidth="1"/>
    <col min="8957" max="8957" width="11.42578125" customWidth="1"/>
    <col min="8958" max="8958" width="12.85546875" customWidth="1"/>
    <col min="8959" max="8959" width="15.42578125" customWidth="1"/>
    <col min="8960" max="8960" width="19.42578125" customWidth="1"/>
    <col min="8961" max="8961" width="13.85546875" customWidth="1"/>
    <col min="9209" max="9209" width="3.42578125" customWidth="1"/>
    <col min="9210" max="9210" width="7" customWidth="1"/>
    <col min="9211" max="9211" width="9.85546875" customWidth="1"/>
    <col min="9212" max="9212" width="64.140625" customWidth="1"/>
    <col min="9213" max="9213" width="11.42578125" customWidth="1"/>
    <col min="9214" max="9214" width="12.85546875" customWidth="1"/>
    <col min="9215" max="9215" width="15.42578125" customWidth="1"/>
    <col min="9216" max="9216" width="19.42578125" customWidth="1"/>
    <col min="9217" max="9217" width="13.85546875" customWidth="1"/>
    <col min="9465" max="9465" width="3.42578125" customWidth="1"/>
    <col min="9466" max="9466" width="7" customWidth="1"/>
    <col min="9467" max="9467" width="9.85546875" customWidth="1"/>
    <col min="9468" max="9468" width="64.140625" customWidth="1"/>
    <col min="9469" max="9469" width="11.42578125" customWidth="1"/>
    <col min="9470" max="9470" width="12.85546875" customWidth="1"/>
    <col min="9471" max="9471" width="15.42578125" customWidth="1"/>
    <col min="9472" max="9472" width="19.42578125" customWidth="1"/>
    <col min="9473" max="9473" width="13.85546875" customWidth="1"/>
    <col min="9721" max="9721" width="3.42578125" customWidth="1"/>
    <col min="9722" max="9722" width="7" customWidth="1"/>
    <col min="9723" max="9723" width="9.85546875" customWidth="1"/>
    <col min="9724" max="9724" width="64.140625" customWidth="1"/>
    <col min="9725" max="9725" width="11.42578125" customWidth="1"/>
    <col min="9726" max="9726" width="12.85546875" customWidth="1"/>
    <col min="9727" max="9727" width="15.42578125" customWidth="1"/>
    <col min="9728" max="9728" width="19.42578125" customWidth="1"/>
    <col min="9729" max="9729" width="13.85546875" customWidth="1"/>
    <col min="9977" max="9977" width="3.42578125" customWidth="1"/>
    <col min="9978" max="9978" width="7" customWidth="1"/>
    <col min="9979" max="9979" width="9.85546875" customWidth="1"/>
    <col min="9980" max="9980" width="64.140625" customWidth="1"/>
    <col min="9981" max="9981" width="11.42578125" customWidth="1"/>
    <col min="9982" max="9982" width="12.85546875" customWidth="1"/>
    <col min="9983" max="9983" width="15.42578125" customWidth="1"/>
    <col min="9984" max="9984" width="19.42578125" customWidth="1"/>
    <col min="9985" max="9985" width="13.85546875" customWidth="1"/>
    <col min="10233" max="10233" width="3.42578125" customWidth="1"/>
    <col min="10234" max="10234" width="7" customWidth="1"/>
    <col min="10235" max="10235" width="9.85546875" customWidth="1"/>
    <col min="10236" max="10236" width="64.140625" customWidth="1"/>
    <col min="10237" max="10237" width="11.42578125" customWidth="1"/>
    <col min="10238" max="10238" width="12.85546875" customWidth="1"/>
    <col min="10239" max="10239" width="15.42578125" customWidth="1"/>
    <col min="10240" max="10240" width="19.42578125" customWidth="1"/>
    <col min="10241" max="10241" width="13.85546875" customWidth="1"/>
    <col min="10489" max="10489" width="3.42578125" customWidth="1"/>
    <col min="10490" max="10490" width="7" customWidth="1"/>
    <col min="10491" max="10491" width="9.85546875" customWidth="1"/>
    <col min="10492" max="10492" width="64.140625" customWidth="1"/>
    <col min="10493" max="10493" width="11.42578125" customWidth="1"/>
    <col min="10494" max="10494" width="12.85546875" customWidth="1"/>
    <col min="10495" max="10495" width="15.42578125" customWidth="1"/>
    <col min="10496" max="10496" width="19.42578125" customWidth="1"/>
    <col min="10497" max="10497" width="13.85546875" customWidth="1"/>
    <col min="10745" max="10745" width="3.42578125" customWidth="1"/>
    <col min="10746" max="10746" width="7" customWidth="1"/>
    <col min="10747" max="10747" width="9.85546875" customWidth="1"/>
    <col min="10748" max="10748" width="64.140625" customWidth="1"/>
    <col min="10749" max="10749" width="11.42578125" customWidth="1"/>
    <col min="10750" max="10750" width="12.85546875" customWidth="1"/>
    <col min="10751" max="10751" width="15.42578125" customWidth="1"/>
    <col min="10752" max="10752" width="19.42578125" customWidth="1"/>
    <col min="10753" max="10753" width="13.85546875" customWidth="1"/>
    <col min="11001" max="11001" width="3.42578125" customWidth="1"/>
    <col min="11002" max="11002" width="7" customWidth="1"/>
    <col min="11003" max="11003" width="9.85546875" customWidth="1"/>
    <col min="11004" max="11004" width="64.140625" customWidth="1"/>
    <col min="11005" max="11005" width="11.42578125" customWidth="1"/>
    <col min="11006" max="11006" width="12.85546875" customWidth="1"/>
    <col min="11007" max="11007" width="15.42578125" customWidth="1"/>
    <col min="11008" max="11008" width="19.42578125" customWidth="1"/>
    <col min="11009" max="11009" width="13.85546875" customWidth="1"/>
    <col min="11257" max="11257" width="3.42578125" customWidth="1"/>
    <col min="11258" max="11258" width="7" customWidth="1"/>
    <col min="11259" max="11259" width="9.85546875" customWidth="1"/>
    <col min="11260" max="11260" width="64.140625" customWidth="1"/>
    <col min="11261" max="11261" width="11.42578125" customWidth="1"/>
    <col min="11262" max="11262" width="12.85546875" customWidth="1"/>
    <col min="11263" max="11263" width="15.42578125" customWidth="1"/>
    <col min="11264" max="11264" width="19.42578125" customWidth="1"/>
    <col min="11265" max="11265" width="13.85546875" customWidth="1"/>
    <col min="11513" max="11513" width="3.42578125" customWidth="1"/>
    <col min="11514" max="11514" width="7" customWidth="1"/>
    <col min="11515" max="11515" width="9.85546875" customWidth="1"/>
    <col min="11516" max="11516" width="64.140625" customWidth="1"/>
    <col min="11517" max="11517" width="11.42578125" customWidth="1"/>
    <col min="11518" max="11518" width="12.85546875" customWidth="1"/>
    <col min="11519" max="11519" width="15.42578125" customWidth="1"/>
    <col min="11520" max="11520" width="19.42578125" customWidth="1"/>
    <col min="11521" max="11521" width="13.85546875" customWidth="1"/>
    <col min="11769" max="11769" width="3.42578125" customWidth="1"/>
    <col min="11770" max="11770" width="7" customWidth="1"/>
    <col min="11771" max="11771" width="9.85546875" customWidth="1"/>
    <col min="11772" max="11772" width="64.140625" customWidth="1"/>
    <col min="11773" max="11773" width="11.42578125" customWidth="1"/>
    <col min="11774" max="11774" width="12.85546875" customWidth="1"/>
    <col min="11775" max="11775" width="15.42578125" customWidth="1"/>
    <col min="11776" max="11776" width="19.42578125" customWidth="1"/>
    <col min="11777" max="11777" width="13.85546875" customWidth="1"/>
    <col min="12025" max="12025" width="3.42578125" customWidth="1"/>
    <col min="12026" max="12026" width="7" customWidth="1"/>
    <col min="12027" max="12027" width="9.85546875" customWidth="1"/>
    <col min="12028" max="12028" width="64.140625" customWidth="1"/>
    <col min="12029" max="12029" width="11.42578125" customWidth="1"/>
    <col min="12030" max="12030" width="12.85546875" customWidth="1"/>
    <col min="12031" max="12031" width="15.42578125" customWidth="1"/>
    <col min="12032" max="12032" width="19.42578125" customWidth="1"/>
    <col min="12033" max="12033" width="13.85546875" customWidth="1"/>
    <col min="12281" max="12281" width="3.42578125" customWidth="1"/>
    <col min="12282" max="12282" width="7" customWidth="1"/>
    <col min="12283" max="12283" width="9.85546875" customWidth="1"/>
    <col min="12284" max="12284" width="64.140625" customWidth="1"/>
    <col min="12285" max="12285" width="11.42578125" customWidth="1"/>
    <col min="12286" max="12286" width="12.85546875" customWidth="1"/>
    <col min="12287" max="12287" width="15.42578125" customWidth="1"/>
    <col min="12288" max="12288" width="19.42578125" customWidth="1"/>
    <col min="12289" max="12289" width="13.85546875" customWidth="1"/>
    <col min="12537" max="12537" width="3.42578125" customWidth="1"/>
    <col min="12538" max="12538" width="7" customWidth="1"/>
    <col min="12539" max="12539" width="9.85546875" customWidth="1"/>
    <col min="12540" max="12540" width="64.140625" customWidth="1"/>
    <col min="12541" max="12541" width="11.42578125" customWidth="1"/>
    <col min="12542" max="12542" width="12.85546875" customWidth="1"/>
    <col min="12543" max="12543" width="15.42578125" customWidth="1"/>
    <col min="12544" max="12544" width="19.42578125" customWidth="1"/>
    <col min="12545" max="12545" width="13.85546875" customWidth="1"/>
    <col min="12793" max="12793" width="3.42578125" customWidth="1"/>
    <col min="12794" max="12794" width="7" customWidth="1"/>
    <col min="12795" max="12795" width="9.85546875" customWidth="1"/>
    <col min="12796" max="12796" width="64.140625" customWidth="1"/>
    <col min="12797" max="12797" width="11.42578125" customWidth="1"/>
    <col min="12798" max="12798" width="12.85546875" customWidth="1"/>
    <col min="12799" max="12799" width="15.42578125" customWidth="1"/>
    <col min="12800" max="12800" width="19.42578125" customWidth="1"/>
    <col min="12801" max="12801" width="13.85546875" customWidth="1"/>
    <col min="13049" max="13049" width="3.42578125" customWidth="1"/>
    <col min="13050" max="13050" width="7" customWidth="1"/>
    <col min="13051" max="13051" width="9.85546875" customWidth="1"/>
    <col min="13052" max="13052" width="64.140625" customWidth="1"/>
    <col min="13053" max="13053" width="11.42578125" customWidth="1"/>
    <col min="13054" max="13054" width="12.85546875" customWidth="1"/>
    <col min="13055" max="13055" width="15.42578125" customWidth="1"/>
    <col min="13056" max="13056" width="19.42578125" customWidth="1"/>
    <col min="13057" max="13057" width="13.85546875" customWidth="1"/>
    <col min="13305" max="13305" width="3.42578125" customWidth="1"/>
    <col min="13306" max="13306" width="7" customWidth="1"/>
    <col min="13307" max="13307" width="9.85546875" customWidth="1"/>
    <col min="13308" max="13308" width="64.140625" customWidth="1"/>
    <col min="13309" max="13309" width="11.42578125" customWidth="1"/>
    <col min="13310" max="13310" width="12.85546875" customWidth="1"/>
    <col min="13311" max="13311" width="15.42578125" customWidth="1"/>
    <col min="13312" max="13312" width="19.42578125" customWidth="1"/>
    <col min="13313" max="13313" width="13.85546875" customWidth="1"/>
    <col min="13561" max="13561" width="3.42578125" customWidth="1"/>
    <col min="13562" max="13562" width="7" customWidth="1"/>
    <col min="13563" max="13563" width="9.85546875" customWidth="1"/>
    <col min="13564" max="13564" width="64.140625" customWidth="1"/>
    <col min="13565" max="13565" width="11.42578125" customWidth="1"/>
    <col min="13566" max="13566" width="12.85546875" customWidth="1"/>
    <col min="13567" max="13567" width="15.42578125" customWidth="1"/>
    <col min="13568" max="13568" width="19.42578125" customWidth="1"/>
    <col min="13569" max="13569" width="13.85546875" customWidth="1"/>
    <col min="13817" max="13817" width="3.42578125" customWidth="1"/>
    <col min="13818" max="13818" width="7" customWidth="1"/>
    <col min="13819" max="13819" width="9.85546875" customWidth="1"/>
    <col min="13820" max="13820" width="64.140625" customWidth="1"/>
    <col min="13821" max="13821" width="11.42578125" customWidth="1"/>
    <col min="13822" max="13822" width="12.85546875" customWidth="1"/>
    <col min="13823" max="13823" width="15.42578125" customWidth="1"/>
    <col min="13824" max="13824" width="19.42578125" customWidth="1"/>
    <col min="13825" max="13825" width="13.85546875" customWidth="1"/>
    <col min="14073" max="14073" width="3.42578125" customWidth="1"/>
    <col min="14074" max="14074" width="7" customWidth="1"/>
    <col min="14075" max="14075" width="9.85546875" customWidth="1"/>
    <col min="14076" max="14076" width="64.140625" customWidth="1"/>
    <col min="14077" max="14077" width="11.42578125" customWidth="1"/>
    <col min="14078" max="14078" width="12.85546875" customWidth="1"/>
    <col min="14079" max="14079" width="15.42578125" customWidth="1"/>
    <col min="14080" max="14080" width="19.42578125" customWidth="1"/>
    <col min="14081" max="14081" width="13.85546875" customWidth="1"/>
    <col min="14329" max="14329" width="3.42578125" customWidth="1"/>
    <col min="14330" max="14330" width="7" customWidth="1"/>
    <col min="14331" max="14331" width="9.85546875" customWidth="1"/>
    <col min="14332" max="14332" width="64.140625" customWidth="1"/>
    <col min="14333" max="14333" width="11.42578125" customWidth="1"/>
    <col min="14334" max="14334" width="12.85546875" customWidth="1"/>
    <col min="14335" max="14335" width="15.42578125" customWidth="1"/>
    <col min="14336" max="14336" width="19.42578125" customWidth="1"/>
    <col min="14337" max="14337" width="13.85546875" customWidth="1"/>
    <col min="14585" max="14585" width="3.42578125" customWidth="1"/>
    <col min="14586" max="14586" width="7" customWidth="1"/>
    <col min="14587" max="14587" width="9.85546875" customWidth="1"/>
    <col min="14588" max="14588" width="64.140625" customWidth="1"/>
    <col min="14589" max="14589" width="11.42578125" customWidth="1"/>
    <col min="14590" max="14590" width="12.85546875" customWidth="1"/>
    <col min="14591" max="14591" width="15.42578125" customWidth="1"/>
    <col min="14592" max="14592" width="19.42578125" customWidth="1"/>
    <col min="14593" max="14593" width="13.85546875" customWidth="1"/>
    <col min="14841" max="14841" width="3.42578125" customWidth="1"/>
    <col min="14842" max="14842" width="7" customWidth="1"/>
    <col min="14843" max="14843" width="9.85546875" customWidth="1"/>
    <col min="14844" max="14844" width="64.140625" customWidth="1"/>
    <col min="14845" max="14845" width="11.42578125" customWidth="1"/>
    <col min="14846" max="14846" width="12.85546875" customWidth="1"/>
    <col min="14847" max="14847" width="15.42578125" customWidth="1"/>
    <col min="14848" max="14848" width="19.42578125" customWidth="1"/>
    <col min="14849" max="14849" width="13.85546875" customWidth="1"/>
    <col min="15097" max="15097" width="3.42578125" customWidth="1"/>
    <col min="15098" max="15098" width="7" customWidth="1"/>
    <col min="15099" max="15099" width="9.85546875" customWidth="1"/>
    <col min="15100" max="15100" width="64.140625" customWidth="1"/>
    <col min="15101" max="15101" width="11.42578125" customWidth="1"/>
    <col min="15102" max="15102" width="12.85546875" customWidth="1"/>
    <col min="15103" max="15103" width="15.42578125" customWidth="1"/>
    <col min="15104" max="15104" width="19.42578125" customWidth="1"/>
    <col min="15105" max="15105" width="13.85546875" customWidth="1"/>
    <col min="15353" max="15353" width="3.42578125" customWidth="1"/>
    <col min="15354" max="15354" width="7" customWidth="1"/>
    <col min="15355" max="15355" width="9.85546875" customWidth="1"/>
    <col min="15356" max="15356" width="64.140625" customWidth="1"/>
    <col min="15357" max="15357" width="11.42578125" customWidth="1"/>
    <col min="15358" max="15358" width="12.85546875" customWidth="1"/>
    <col min="15359" max="15359" width="15.42578125" customWidth="1"/>
    <col min="15360" max="15360" width="19.42578125" customWidth="1"/>
    <col min="15361" max="15361" width="13.85546875" customWidth="1"/>
    <col min="15609" max="15609" width="3.42578125" customWidth="1"/>
    <col min="15610" max="15610" width="7" customWidth="1"/>
    <col min="15611" max="15611" width="9.85546875" customWidth="1"/>
    <col min="15612" max="15612" width="64.140625" customWidth="1"/>
    <col min="15613" max="15613" width="11.42578125" customWidth="1"/>
    <col min="15614" max="15614" width="12.85546875" customWidth="1"/>
    <col min="15615" max="15615" width="15.42578125" customWidth="1"/>
    <col min="15616" max="15616" width="19.42578125" customWidth="1"/>
    <col min="15617" max="15617" width="13.85546875" customWidth="1"/>
    <col min="15865" max="15865" width="3.42578125" customWidth="1"/>
    <col min="15866" max="15866" width="7" customWidth="1"/>
    <col min="15867" max="15867" width="9.85546875" customWidth="1"/>
    <col min="15868" max="15868" width="64.140625" customWidth="1"/>
    <col min="15869" max="15869" width="11.42578125" customWidth="1"/>
    <col min="15870" max="15870" width="12.85546875" customWidth="1"/>
    <col min="15871" max="15871" width="15.42578125" customWidth="1"/>
    <col min="15872" max="15872" width="19.42578125" customWidth="1"/>
    <col min="15873" max="15873" width="13.85546875" customWidth="1"/>
    <col min="16121" max="16121" width="3.42578125" customWidth="1"/>
    <col min="16122" max="16122" width="7" customWidth="1"/>
    <col min="16123" max="16123" width="9.85546875" customWidth="1"/>
    <col min="16124" max="16124" width="64.140625" customWidth="1"/>
    <col min="16125" max="16125" width="11.42578125" customWidth="1"/>
    <col min="16126" max="16126" width="12.85546875" customWidth="1"/>
    <col min="16127" max="16127" width="15.42578125" customWidth="1"/>
    <col min="16128" max="16128" width="19.42578125" customWidth="1"/>
    <col min="16129" max="16129" width="13.85546875" customWidth="1"/>
  </cols>
  <sheetData>
    <row r="1" spans="1:8" ht="97.5" customHeight="1" thickBot="1" x14ac:dyDescent="0.4">
      <c r="B1" s="268" t="s">
        <v>353</v>
      </c>
      <c r="C1" s="269"/>
      <c r="D1" s="269"/>
      <c r="E1" s="269"/>
      <c r="F1" s="269"/>
      <c r="G1" s="269"/>
      <c r="H1" s="270"/>
    </row>
    <row r="2" spans="1:8" ht="19.5" thickBot="1" x14ac:dyDescent="0.4">
      <c r="B2" s="271" t="s">
        <v>0</v>
      </c>
      <c r="C2" s="272"/>
      <c r="D2" s="272"/>
      <c r="E2" s="272"/>
      <c r="F2" s="272"/>
      <c r="G2" s="272"/>
      <c r="H2" s="273"/>
    </row>
    <row r="3" spans="1:8" ht="55.5" customHeight="1" thickBot="1" x14ac:dyDescent="0.4">
      <c r="B3" s="304" t="s">
        <v>234</v>
      </c>
      <c r="C3" s="305"/>
      <c r="D3" s="305"/>
      <c r="E3" s="305"/>
      <c r="F3" s="305"/>
      <c r="G3" s="305"/>
      <c r="H3" s="306"/>
    </row>
    <row r="4" spans="1:8" ht="24" customHeight="1" thickBot="1" x14ac:dyDescent="0.4">
      <c r="B4" s="3"/>
      <c r="C4" s="4"/>
      <c r="D4" s="400" t="s">
        <v>2</v>
      </c>
      <c r="E4" s="335"/>
      <c r="F4" s="335"/>
      <c r="G4" s="335"/>
      <c r="H4" s="336"/>
    </row>
    <row r="5" spans="1:8" ht="39" customHeight="1" x14ac:dyDescent="0.35">
      <c r="A5" s="5"/>
      <c r="B5" s="6"/>
      <c r="C5" s="7" t="s">
        <v>3</v>
      </c>
      <c r="D5" s="276" t="s">
        <v>4</v>
      </c>
      <c r="E5" s="277"/>
      <c r="F5" s="277"/>
      <c r="G5" s="277"/>
      <c r="H5" s="278"/>
    </row>
    <row r="6" spans="1:8" ht="134.25" customHeight="1" x14ac:dyDescent="0.35">
      <c r="A6" s="5"/>
      <c r="B6" s="8"/>
      <c r="C6" s="9" t="s">
        <v>5</v>
      </c>
      <c r="D6" s="266" t="s">
        <v>6</v>
      </c>
      <c r="E6" s="266"/>
      <c r="F6" s="266"/>
      <c r="G6" s="266"/>
      <c r="H6" s="267"/>
    </row>
    <row r="7" spans="1:8" ht="81" customHeight="1" x14ac:dyDescent="0.35">
      <c r="A7" s="5"/>
      <c r="B7" s="10"/>
      <c r="C7" s="9" t="s">
        <v>7</v>
      </c>
      <c r="D7" s="266" t="s">
        <v>8</v>
      </c>
      <c r="E7" s="266"/>
      <c r="F7" s="266"/>
      <c r="G7" s="266"/>
      <c r="H7" s="267"/>
    </row>
    <row r="8" spans="1:8" ht="78" customHeight="1" x14ac:dyDescent="0.35">
      <c r="A8" s="5"/>
      <c r="B8" s="10"/>
      <c r="C8" s="9" t="s">
        <v>9</v>
      </c>
      <c r="D8" s="266" t="s">
        <v>10</v>
      </c>
      <c r="E8" s="266"/>
      <c r="F8" s="266"/>
      <c r="G8" s="266"/>
      <c r="H8" s="267"/>
    </row>
    <row r="9" spans="1:8" ht="129.75" customHeight="1" x14ac:dyDescent="0.35">
      <c r="A9" s="5"/>
      <c r="B9" s="10"/>
      <c r="C9" s="9" t="s">
        <v>11</v>
      </c>
      <c r="D9" s="266" t="s">
        <v>12</v>
      </c>
      <c r="E9" s="266"/>
      <c r="F9" s="266"/>
      <c r="G9" s="266"/>
      <c r="H9" s="267"/>
    </row>
    <row r="10" spans="1:8" ht="78.75" customHeight="1" x14ac:dyDescent="0.35">
      <c r="A10" s="5"/>
      <c r="B10" s="10"/>
      <c r="C10" s="9" t="s">
        <v>13</v>
      </c>
      <c r="D10" s="266" t="s">
        <v>14</v>
      </c>
      <c r="E10" s="266"/>
      <c r="F10" s="266"/>
      <c r="G10" s="266"/>
      <c r="H10" s="267"/>
    </row>
    <row r="11" spans="1:8" ht="39" customHeight="1" x14ac:dyDescent="0.35">
      <c r="A11" s="5"/>
      <c r="B11" s="10"/>
      <c r="C11" s="9" t="s">
        <v>15</v>
      </c>
      <c r="D11" s="266" t="s">
        <v>16</v>
      </c>
      <c r="E11" s="266"/>
      <c r="F11" s="266"/>
      <c r="G11" s="266"/>
      <c r="H11" s="267"/>
    </row>
    <row r="12" spans="1:8" ht="60.75" customHeight="1" x14ac:dyDescent="0.35">
      <c r="A12" s="5"/>
      <c r="B12" s="10"/>
      <c r="C12" s="9" t="s">
        <v>17</v>
      </c>
      <c r="D12" s="266" t="s">
        <v>18</v>
      </c>
      <c r="E12" s="266"/>
      <c r="F12" s="266"/>
      <c r="G12" s="266"/>
      <c r="H12" s="267"/>
    </row>
    <row r="13" spans="1:8" ht="62.25" customHeight="1" x14ac:dyDescent="0.35">
      <c r="A13" s="5"/>
      <c r="B13" s="10"/>
      <c r="C13" s="11" t="s">
        <v>19</v>
      </c>
      <c r="D13" s="266" t="s">
        <v>20</v>
      </c>
      <c r="E13" s="266"/>
      <c r="F13" s="266"/>
      <c r="G13" s="266"/>
      <c r="H13" s="267"/>
    </row>
    <row r="14" spans="1:8" ht="57.75" customHeight="1" x14ac:dyDescent="0.35">
      <c r="A14" s="5"/>
      <c r="B14" s="10"/>
      <c r="C14" s="9" t="s">
        <v>21</v>
      </c>
      <c r="D14" s="266" t="s">
        <v>22</v>
      </c>
      <c r="E14" s="266"/>
      <c r="F14" s="266"/>
      <c r="G14" s="266"/>
      <c r="H14" s="267"/>
    </row>
    <row r="15" spans="1:8" ht="172.5" customHeight="1" x14ac:dyDescent="0.35">
      <c r="A15" s="5"/>
      <c r="B15" s="10"/>
      <c r="C15" s="9" t="s">
        <v>23</v>
      </c>
      <c r="D15" s="266" t="s">
        <v>24</v>
      </c>
      <c r="E15" s="266"/>
      <c r="F15" s="266"/>
      <c r="G15" s="266"/>
      <c r="H15" s="267"/>
    </row>
    <row r="16" spans="1:8" ht="142.5" customHeight="1" x14ac:dyDescent="0.35">
      <c r="A16" s="5"/>
      <c r="B16" s="10"/>
      <c r="C16" s="9" t="s">
        <v>25</v>
      </c>
      <c r="D16" s="266" t="s">
        <v>26</v>
      </c>
      <c r="E16" s="266"/>
      <c r="F16" s="266"/>
      <c r="G16" s="266"/>
      <c r="H16" s="267"/>
    </row>
    <row r="17" spans="1:36" ht="95.25" customHeight="1" x14ac:dyDescent="0.35">
      <c r="A17" s="5"/>
      <c r="B17" s="10"/>
      <c r="C17" s="9" t="s">
        <v>27</v>
      </c>
      <c r="D17" s="266" t="s">
        <v>28</v>
      </c>
      <c r="E17" s="266"/>
      <c r="F17" s="266"/>
      <c r="G17" s="266"/>
      <c r="H17" s="267"/>
    </row>
    <row r="18" spans="1:36" ht="76.5" customHeight="1" x14ac:dyDescent="0.35">
      <c r="A18" s="5"/>
      <c r="B18" s="10"/>
      <c r="C18" s="9" t="s">
        <v>29</v>
      </c>
      <c r="D18" s="266" t="s">
        <v>30</v>
      </c>
      <c r="E18" s="266"/>
      <c r="F18" s="266"/>
      <c r="G18" s="266"/>
      <c r="H18" s="267"/>
    </row>
    <row r="19" spans="1:36" ht="70.5" customHeight="1" thickBot="1" x14ac:dyDescent="0.4">
      <c r="A19" s="5"/>
      <c r="B19" s="12"/>
      <c r="C19" s="13" t="s">
        <v>31</v>
      </c>
      <c r="D19" s="279" t="s">
        <v>32</v>
      </c>
      <c r="E19" s="279"/>
      <c r="F19" s="279"/>
      <c r="G19" s="279"/>
      <c r="H19" s="280"/>
    </row>
    <row r="20" spans="1:36" ht="18.75" thickBot="1" x14ac:dyDescent="0.4">
      <c r="B20" s="14"/>
      <c r="C20" s="14"/>
      <c r="D20" s="14"/>
      <c r="E20" s="14"/>
      <c r="F20" s="15"/>
      <c r="G20" s="14"/>
      <c r="H20" s="14"/>
    </row>
    <row r="21" spans="1:36" ht="56.25" x14ac:dyDescent="0.35">
      <c r="B21" s="6" t="s">
        <v>33</v>
      </c>
      <c r="C21" s="16" t="s">
        <v>34</v>
      </c>
      <c r="D21" s="16" t="s">
        <v>35</v>
      </c>
      <c r="E21" s="16" t="s">
        <v>36</v>
      </c>
      <c r="F21" s="17" t="s">
        <v>37</v>
      </c>
      <c r="G21" s="18" t="s">
        <v>38</v>
      </c>
      <c r="H21" s="19" t="s">
        <v>39</v>
      </c>
    </row>
    <row r="22" spans="1:36" ht="19.5" thickBot="1" x14ac:dyDescent="0.4">
      <c r="B22" s="20">
        <v>1</v>
      </c>
      <c r="C22" s="21">
        <v>2</v>
      </c>
      <c r="D22" s="21">
        <v>3</v>
      </c>
      <c r="E22" s="21">
        <v>4</v>
      </c>
      <c r="F22" s="21">
        <v>5</v>
      </c>
      <c r="G22" s="22">
        <v>6</v>
      </c>
      <c r="H22" s="23">
        <v>7</v>
      </c>
    </row>
    <row r="23" spans="1:36" ht="19.5" thickBot="1" x14ac:dyDescent="0.4">
      <c r="B23" s="25"/>
      <c r="C23" s="26"/>
      <c r="D23" s="27" t="s">
        <v>40</v>
      </c>
      <c r="E23" s="28"/>
      <c r="F23" s="373"/>
      <c r="G23" s="363"/>
      <c r="H23" s="31"/>
    </row>
    <row r="24" spans="1:36" ht="16.5" customHeight="1" x14ac:dyDescent="0.35">
      <c r="B24" s="32">
        <v>1</v>
      </c>
      <c r="C24" s="33" t="s">
        <v>41</v>
      </c>
      <c r="D24" s="34" t="s">
        <v>131</v>
      </c>
      <c r="E24" s="35" t="s">
        <v>42</v>
      </c>
      <c r="F24" s="36">
        <v>1</v>
      </c>
      <c r="G24" s="430">
        <v>0</v>
      </c>
      <c r="H24" s="432">
        <f t="shared" ref="H24:H29" si="0">F24*G24</f>
        <v>0</v>
      </c>
    </row>
    <row r="25" spans="1:36" ht="36" customHeight="1" x14ac:dyDescent="0.35">
      <c r="B25" s="37">
        <v>2</v>
      </c>
      <c r="C25" s="38" t="s">
        <v>43</v>
      </c>
      <c r="D25" s="39" t="s">
        <v>132</v>
      </c>
      <c r="E25" s="40" t="s">
        <v>42</v>
      </c>
      <c r="F25" s="41">
        <v>1</v>
      </c>
      <c r="G25" s="365">
        <v>0</v>
      </c>
      <c r="H25" s="433">
        <f t="shared" si="0"/>
        <v>0</v>
      </c>
    </row>
    <row r="26" spans="1:36" ht="16.5" customHeight="1" x14ac:dyDescent="0.35">
      <c r="B26" s="37">
        <v>3</v>
      </c>
      <c r="C26" s="42" t="s">
        <v>44</v>
      </c>
      <c r="D26" s="43" t="s">
        <v>45</v>
      </c>
      <c r="E26" s="40" t="s">
        <v>42</v>
      </c>
      <c r="F26" s="41">
        <v>1</v>
      </c>
      <c r="G26" s="365">
        <v>0</v>
      </c>
      <c r="H26" s="433">
        <f t="shared" si="0"/>
        <v>0</v>
      </c>
    </row>
    <row r="27" spans="1:36" ht="36" customHeight="1" x14ac:dyDescent="0.35">
      <c r="B27" s="37">
        <v>4</v>
      </c>
      <c r="C27" s="42" t="s">
        <v>46</v>
      </c>
      <c r="D27" s="43" t="s">
        <v>47</v>
      </c>
      <c r="E27" s="40" t="s">
        <v>42</v>
      </c>
      <c r="F27" s="41">
        <v>1</v>
      </c>
      <c r="G27" s="365">
        <v>0</v>
      </c>
      <c r="H27" s="433">
        <f t="shared" si="0"/>
        <v>0</v>
      </c>
    </row>
    <row r="28" spans="1:36" ht="57" customHeight="1" x14ac:dyDescent="0.35">
      <c r="B28" s="37">
        <v>5</v>
      </c>
      <c r="C28" s="42" t="s">
        <v>48</v>
      </c>
      <c r="D28" s="43" t="s">
        <v>49</v>
      </c>
      <c r="E28" s="40" t="s">
        <v>42</v>
      </c>
      <c r="F28" s="41">
        <v>1</v>
      </c>
      <c r="G28" s="365">
        <v>0</v>
      </c>
      <c r="H28" s="433">
        <f t="shared" si="0"/>
        <v>0</v>
      </c>
    </row>
    <row r="29" spans="1:36" ht="36" customHeight="1" thickBot="1" x14ac:dyDescent="0.4">
      <c r="B29" s="44">
        <v>6</v>
      </c>
      <c r="C29" s="13">
        <v>14</v>
      </c>
      <c r="D29" s="45" t="s">
        <v>50</v>
      </c>
      <c r="E29" s="46" t="s">
        <v>42</v>
      </c>
      <c r="F29" s="47">
        <v>1</v>
      </c>
      <c r="G29" s="434">
        <v>0</v>
      </c>
      <c r="H29" s="435">
        <f t="shared" si="0"/>
        <v>0</v>
      </c>
    </row>
    <row r="30" spans="1:36" ht="21" customHeight="1" thickBot="1" x14ac:dyDescent="0.4">
      <c r="B30" s="292" t="s">
        <v>236</v>
      </c>
      <c r="C30" s="293"/>
      <c r="D30" s="293"/>
      <c r="E30" s="293"/>
      <c r="F30" s="293"/>
      <c r="G30" s="294"/>
      <c r="H30" s="431">
        <f>SUM(H24:H29)</f>
        <v>0</v>
      </c>
    </row>
    <row r="31" spans="1:36" s="56" customFormat="1" ht="19.5" thickBot="1" x14ac:dyDescent="0.3">
      <c r="A31" s="51"/>
      <c r="B31" s="52"/>
      <c r="C31" s="53"/>
      <c r="D31" s="27" t="s">
        <v>52</v>
      </c>
      <c r="E31" s="54"/>
      <c r="F31" s="54"/>
      <c r="G31" s="54"/>
      <c r="H31" s="55"/>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row>
    <row r="32" spans="1:36" s="56" customFormat="1" ht="16.5" customHeight="1" x14ac:dyDescent="0.35">
      <c r="A32" s="51"/>
      <c r="B32" s="32">
        <v>7</v>
      </c>
      <c r="C32" s="33" t="s">
        <v>53</v>
      </c>
      <c r="D32" s="57" t="s">
        <v>237</v>
      </c>
      <c r="E32" s="35" t="s">
        <v>55</v>
      </c>
      <c r="F32" s="58">
        <v>0.47</v>
      </c>
      <c r="G32" s="147">
        <v>0</v>
      </c>
      <c r="H32" s="432">
        <f>F32*G32</f>
        <v>0</v>
      </c>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row>
    <row r="33" spans="1:36" s="56" customFormat="1" ht="33.6" customHeight="1" x14ac:dyDescent="0.35">
      <c r="A33" s="51"/>
      <c r="B33" s="37">
        <v>8</v>
      </c>
      <c r="C33" s="42" t="s">
        <v>56</v>
      </c>
      <c r="D33" s="61" t="s">
        <v>238</v>
      </c>
      <c r="E33" s="40" t="s">
        <v>55</v>
      </c>
      <c r="F33" s="59">
        <v>0.47</v>
      </c>
      <c r="G33" s="145">
        <v>0</v>
      </c>
      <c r="H33" s="433">
        <f t="shared" ref="H33:H39" si="1">F33*G33</f>
        <v>0</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row>
    <row r="34" spans="1:36" s="51" customFormat="1" ht="36" customHeight="1" x14ac:dyDescent="0.35">
      <c r="B34" s="37">
        <v>9</v>
      </c>
      <c r="C34" s="42" t="s">
        <v>57</v>
      </c>
      <c r="D34" s="61" t="s">
        <v>239</v>
      </c>
      <c r="E34" s="40" t="s">
        <v>59</v>
      </c>
      <c r="F34" s="59">
        <v>4230</v>
      </c>
      <c r="G34" s="145">
        <v>0</v>
      </c>
      <c r="H34" s="433">
        <f t="shared" si="1"/>
        <v>0</v>
      </c>
    </row>
    <row r="35" spans="1:36" s="56" customFormat="1" ht="36" customHeight="1" x14ac:dyDescent="0.35">
      <c r="A35" s="51"/>
      <c r="B35" s="321">
        <v>10</v>
      </c>
      <c r="C35" s="401" t="s">
        <v>57</v>
      </c>
      <c r="D35" s="61" t="s">
        <v>240</v>
      </c>
      <c r="E35" s="40" t="s">
        <v>235</v>
      </c>
      <c r="F35" s="59" t="s">
        <v>235</v>
      </c>
      <c r="G35" s="59" t="s">
        <v>235</v>
      </c>
      <c r="H35" s="60" t="s">
        <v>235</v>
      </c>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row>
    <row r="36" spans="1:36" s="56" customFormat="1" ht="16.5" customHeight="1" x14ac:dyDescent="0.35">
      <c r="A36" s="51"/>
      <c r="B36" s="321"/>
      <c r="C36" s="401"/>
      <c r="D36" s="63" t="s">
        <v>241</v>
      </c>
      <c r="E36" s="40" t="s">
        <v>61</v>
      </c>
      <c r="F36" s="59">
        <v>850</v>
      </c>
      <c r="G36" s="145">
        <v>0</v>
      </c>
      <c r="H36" s="433">
        <f t="shared" si="1"/>
        <v>0</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row>
    <row r="37" spans="1:36" s="56" customFormat="1" ht="16.5" customHeight="1" x14ac:dyDescent="0.35">
      <c r="A37" s="51"/>
      <c r="B37" s="321"/>
      <c r="C37" s="401"/>
      <c r="D37" s="63" t="s">
        <v>242</v>
      </c>
      <c r="E37" s="40" t="s">
        <v>61</v>
      </c>
      <c r="F37" s="59">
        <v>40</v>
      </c>
      <c r="G37" s="145">
        <v>0</v>
      </c>
      <c r="H37" s="433">
        <f t="shared" si="1"/>
        <v>0</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row>
    <row r="38" spans="1:36" s="56" customFormat="1" ht="33.75" customHeight="1" x14ac:dyDescent="0.35">
      <c r="A38" s="51"/>
      <c r="B38" s="37">
        <v>11</v>
      </c>
      <c r="C38" s="42" t="s">
        <v>60</v>
      </c>
      <c r="D38" s="61" t="s">
        <v>243</v>
      </c>
      <c r="E38" s="40" t="s">
        <v>61</v>
      </c>
      <c r="F38" s="59">
        <v>100</v>
      </c>
      <c r="G38" s="145">
        <v>0</v>
      </c>
      <c r="H38" s="433">
        <f t="shared" si="1"/>
        <v>0</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row>
    <row r="39" spans="1:36" s="56" customFormat="1" ht="54.75" customHeight="1" thickBot="1" x14ac:dyDescent="0.4">
      <c r="A39" s="51"/>
      <c r="B39" s="44">
        <v>12</v>
      </c>
      <c r="C39" s="112" t="s">
        <v>62</v>
      </c>
      <c r="D39" s="45" t="s">
        <v>256</v>
      </c>
      <c r="E39" s="46" t="s">
        <v>64</v>
      </c>
      <c r="F39" s="74">
        <v>13</v>
      </c>
      <c r="G39" s="146">
        <v>0</v>
      </c>
      <c r="H39" s="435">
        <f t="shared" si="1"/>
        <v>0</v>
      </c>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row>
    <row r="40" spans="1:36" s="56" customFormat="1" ht="19.899999999999999" customHeight="1" thickBot="1" x14ac:dyDescent="0.4">
      <c r="A40" s="51"/>
      <c r="B40" s="292" t="s">
        <v>244</v>
      </c>
      <c r="C40" s="293"/>
      <c r="D40" s="293"/>
      <c r="E40" s="293"/>
      <c r="F40" s="293"/>
      <c r="G40" s="294"/>
      <c r="H40" s="431">
        <f>SUM(H32:H39)</f>
        <v>0</v>
      </c>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row>
    <row r="41" spans="1:36" s="56" customFormat="1" ht="16.149999999999999" customHeight="1" thickBot="1" x14ac:dyDescent="0.4">
      <c r="A41" s="51"/>
      <c r="B41" s="64"/>
      <c r="C41" s="64"/>
      <c r="D41" s="27" t="s">
        <v>67</v>
      </c>
      <c r="E41" s="65"/>
      <c r="F41" s="66"/>
      <c r="G41" s="66"/>
      <c r="H41" s="67"/>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row>
    <row r="42" spans="1:36" s="56" customFormat="1" ht="33.75" customHeight="1" x14ac:dyDescent="0.35">
      <c r="A42" s="51"/>
      <c r="B42" s="32">
        <v>13</v>
      </c>
      <c r="C42" s="33" t="s">
        <v>68</v>
      </c>
      <c r="D42" s="68" t="s">
        <v>245</v>
      </c>
      <c r="E42" s="69" t="s">
        <v>70</v>
      </c>
      <c r="F42" s="58">
        <v>2200</v>
      </c>
      <c r="G42" s="147">
        <v>0</v>
      </c>
      <c r="H42" s="432">
        <f>F42*G42</f>
        <v>0</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row>
    <row r="43" spans="1:36" ht="18.75" customHeight="1" x14ac:dyDescent="0.35">
      <c r="B43" s="37">
        <f>B42+1</f>
        <v>14</v>
      </c>
      <c r="C43" s="42" t="s">
        <v>246</v>
      </c>
      <c r="D43" s="63" t="s">
        <v>247</v>
      </c>
      <c r="E43" s="70" t="s">
        <v>59</v>
      </c>
      <c r="F43" s="59">
        <v>4550</v>
      </c>
      <c r="G43" s="145">
        <v>0</v>
      </c>
      <c r="H43" s="433">
        <f t="shared" ref="H43:H44" si="2">F43*G43</f>
        <v>0</v>
      </c>
    </row>
    <row r="44" spans="1:36" ht="18.75" customHeight="1" thickBot="1" x14ac:dyDescent="0.4">
      <c r="B44" s="44">
        <f>B43+1</f>
        <v>15</v>
      </c>
      <c r="C44" s="188" t="s">
        <v>313</v>
      </c>
      <c r="D44" s="148" t="s">
        <v>312</v>
      </c>
      <c r="E44" s="46" t="s">
        <v>64</v>
      </c>
      <c r="F44" s="74">
        <v>35</v>
      </c>
      <c r="G44" s="146">
        <v>0</v>
      </c>
      <c r="H44" s="435">
        <f t="shared" si="2"/>
        <v>0</v>
      </c>
    </row>
    <row r="45" spans="1:36" s="56" customFormat="1" ht="19.5" customHeight="1" thickBot="1" x14ac:dyDescent="0.4">
      <c r="A45" s="51"/>
      <c r="B45" s="292" t="s">
        <v>78</v>
      </c>
      <c r="C45" s="293"/>
      <c r="D45" s="293"/>
      <c r="E45" s="293"/>
      <c r="F45" s="293"/>
      <c r="G45" s="294"/>
      <c r="H45" s="431">
        <f>SUM(H42:H44)</f>
        <v>0</v>
      </c>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row>
    <row r="46" spans="1:36" s="56" customFormat="1" ht="16.899999999999999" customHeight="1" thickBot="1" x14ac:dyDescent="0.4">
      <c r="A46" s="51"/>
      <c r="B46" s="75"/>
      <c r="C46" s="76"/>
      <c r="D46" s="27" t="s">
        <v>79</v>
      </c>
      <c r="E46" s="77"/>
      <c r="F46" s="78"/>
      <c r="G46" s="78"/>
      <c r="H46" s="79"/>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row>
    <row r="47" spans="1:36" s="56" customFormat="1" ht="36" customHeight="1" x14ac:dyDescent="0.35">
      <c r="A47" s="51"/>
      <c r="B47" s="32">
        <v>16</v>
      </c>
      <c r="C47" s="33" t="s">
        <v>77</v>
      </c>
      <c r="D47" s="57" t="s">
        <v>248</v>
      </c>
      <c r="E47" s="35" t="s">
        <v>70</v>
      </c>
      <c r="F47" s="58">
        <v>1600</v>
      </c>
      <c r="G47" s="147">
        <v>0</v>
      </c>
      <c r="H47" s="432">
        <f>F47*G47</f>
        <v>0</v>
      </c>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row>
    <row r="48" spans="1:36" ht="36" customHeight="1" x14ac:dyDescent="0.35">
      <c r="A48" s="80"/>
      <c r="B48" s="149">
        <f>B47+1</f>
        <v>17</v>
      </c>
      <c r="C48" s="81" t="s">
        <v>88</v>
      </c>
      <c r="D48" s="82" t="s">
        <v>249</v>
      </c>
      <c r="E48" s="83" t="s">
        <v>59</v>
      </c>
      <c r="F48" s="84">
        <v>4350</v>
      </c>
      <c r="G48" s="145">
        <v>0</v>
      </c>
      <c r="H48" s="433">
        <f t="shared" ref="H48:H55" si="3">F48*G48</f>
        <v>0</v>
      </c>
      <c r="I48"/>
      <c r="J48"/>
      <c r="K48"/>
      <c r="L48"/>
      <c r="M48"/>
      <c r="N48"/>
      <c r="O48"/>
      <c r="P48"/>
      <c r="Q48"/>
      <c r="R48"/>
      <c r="S48"/>
      <c r="T48"/>
      <c r="U48"/>
      <c r="V48"/>
      <c r="W48"/>
      <c r="X48"/>
      <c r="Y48"/>
      <c r="Z48"/>
      <c r="AA48"/>
      <c r="AB48"/>
      <c r="AC48"/>
      <c r="AD48"/>
      <c r="AE48"/>
      <c r="AF48"/>
      <c r="AG48"/>
      <c r="AH48"/>
      <c r="AI48"/>
      <c r="AJ48"/>
    </row>
    <row r="49" spans="1:36" s="56" customFormat="1" ht="36" customHeight="1" x14ac:dyDescent="0.35">
      <c r="A49" s="51"/>
      <c r="B49" s="149">
        <f t="shared" ref="B49:B55" si="4">B48+1</f>
        <v>18</v>
      </c>
      <c r="C49" s="42" t="s">
        <v>81</v>
      </c>
      <c r="D49" s="61" t="s">
        <v>250</v>
      </c>
      <c r="E49" s="40" t="s">
        <v>59</v>
      </c>
      <c r="F49" s="59">
        <v>4350</v>
      </c>
      <c r="G49" s="145">
        <v>0</v>
      </c>
      <c r="H49" s="433">
        <f t="shared" si="3"/>
        <v>0</v>
      </c>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row>
    <row r="50" spans="1:36" s="56" customFormat="1" ht="35.25" customHeight="1" x14ac:dyDescent="0.35">
      <c r="A50" s="51"/>
      <c r="B50" s="149">
        <f t="shared" si="4"/>
        <v>19</v>
      </c>
      <c r="C50" s="42" t="s">
        <v>83</v>
      </c>
      <c r="D50" s="61" t="s">
        <v>251</v>
      </c>
      <c r="E50" s="40" t="s">
        <v>59</v>
      </c>
      <c r="F50" s="59">
        <v>4350</v>
      </c>
      <c r="G50" s="145">
        <v>0</v>
      </c>
      <c r="H50" s="433">
        <f t="shared" si="3"/>
        <v>0</v>
      </c>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row>
    <row r="51" spans="1:36" s="90" customFormat="1" ht="35.25" customHeight="1" x14ac:dyDescent="0.35">
      <c r="B51" s="149">
        <f t="shared" si="4"/>
        <v>20</v>
      </c>
      <c r="C51" s="81" t="s">
        <v>85</v>
      </c>
      <c r="D51" s="151" t="s">
        <v>252</v>
      </c>
      <c r="E51" s="83" t="s">
        <v>61</v>
      </c>
      <c r="F51" s="41">
        <v>100</v>
      </c>
      <c r="G51" s="145">
        <v>0</v>
      </c>
      <c r="H51" s="433">
        <f t="shared" si="3"/>
        <v>0</v>
      </c>
    </row>
    <row r="52" spans="1:36" s="56" customFormat="1" ht="55.5" customHeight="1" x14ac:dyDescent="0.35">
      <c r="A52" s="51"/>
      <c r="B52" s="149">
        <f t="shared" si="4"/>
        <v>21</v>
      </c>
      <c r="C52" s="62" t="s">
        <v>86</v>
      </c>
      <c r="D52" s="63" t="s">
        <v>87</v>
      </c>
      <c r="E52" s="83" t="s">
        <v>61</v>
      </c>
      <c r="F52" s="59">
        <v>960</v>
      </c>
      <c r="G52" s="145">
        <v>0</v>
      </c>
      <c r="H52" s="433">
        <f t="shared" si="3"/>
        <v>0</v>
      </c>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row>
    <row r="53" spans="1:36" s="56" customFormat="1" ht="57" customHeight="1" x14ac:dyDescent="0.35">
      <c r="A53" s="51"/>
      <c r="B53" s="149">
        <f t="shared" si="4"/>
        <v>22</v>
      </c>
      <c r="C53" s="42" t="s">
        <v>86</v>
      </c>
      <c r="D53" s="63" t="s">
        <v>310</v>
      </c>
      <c r="E53" s="40" t="s">
        <v>61</v>
      </c>
      <c r="F53" s="59">
        <v>450</v>
      </c>
      <c r="G53" s="145">
        <v>0</v>
      </c>
      <c r="H53" s="433">
        <f t="shared" si="3"/>
        <v>0</v>
      </c>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row>
    <row r="54" spans="1:36" ht="55.5" customHeight="1" x14ac:dyDescent="0.35">
      <c r="A54" s="80"/>
      <c r="B54" s="149">
        <f t="shared" si="4"/>
        <v>23</v>
      </c>
      <c r="C54" s="81" t="s">
        <v>253</v>
      </c>
      <c r="D54" s="82" t="s">
        <v>254</v>
      </c>
      <c r="E54" s="83" t="s">
        <v>59</v>
      </c>
      <c r="F54" s="59">
        <v>480</v>
      </c>
      <c r="G54" s="145">
        <v>0</v>
      </c>
      <c r="H54" s="433">
        <f t="shared" si="3"/>
        <v>0</v>
      </c>
      <c r="I54"/>
      <c r="J54"/>
      <c r="K54"/>
      <c r="L54"/>
      <c r="M54"/>
      <c r="N54"/>
      <c r="O54"/>
      <c r="P54"/>
      <c r="Q54"/>
      <c r="R54"/>
      <c r="S54"/>
      <c r="T54"/>
      <c r="U54"/>
      <c r="V54"/>
      <c r="W54"/>
      <c r="X54"/>
      <c r="Y54"/>
      <c r="Z54"/>
      <c r="AA54"/>
      <c r="AB54"/>
      <c r="AC54"/>
      <c r="AD54"/>
      <c r="AE54"/>
      <c r="AF54"/>
      <c r="AG54"/>
      <c r="AH54"/>
      <c r="AI54"/>
      <c r="AJ54"/>
    </row>
    <row r="55" spans="1:36" s="51" customFormat="1" ht="35.25" customHeight="1" thickBot="1" x14ac:dyDescent="0.4">
      <c r="B55" s="152">
        <f t="shared" si="4"/>
        <v>24</v>
      </c>
      <c r="C55" s="112"/>
      <c r="D55" s="113" t="s">
        <v>255</v>
      </c>
      <c r="E55" s="46" t="s">
        <v>70</v>
      </c>
      <c r="F55" s="74">
        <v>40</v>
      </c>
      <c r="G55" s="146">
        <v>0</v>
      </c>
      <c r="H55" s="435">
        <f t="shared" si="3"/>
        <v>0</v>
      </c>
    </row>
    <row r="56" spans="1:36" s="56" customFormat="1" ht="16.149999999999999" customHeight="1" thickBot="1" x14ac:dyDescent="0.3">
      <c r="A56" s="51"/>
      <c r="B56" s="298" t="s">
        <v>90</v>
      </c>
      <c r="C56" s="299"/>
      <c r="D56" s="299"/>
      <c r="E56" s="299"/>
      <c r="F56" s="299"/>
      <c r="G56" s="300"/>
      <c r="H56" s="431">
        <f>SUM(H47:H55)</f>
        <v>0</v>
      </c>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row>
    <row r="57" spans="1:36" ht="30" customHeight="1" thickBot="1" x14ac:dyDescent="0.3">
      <c r="A57" s="51"/>
      <c r="B57" s="367"/>
      <c r="C57" s="53"/>
      <c r="D57" s="400" t="s">
        <v>332</v>
      </c>
      <c r="E57" s="335"/>
      <c r="F57" s="335"/>
      <c r="G57" s="335"/>
      <c r="H57" s="336"/>
    </row>
    <row r="58" spans="1:36" ht="93.75" x14ac:dyDescent="0.35">
      <c r="A58" s="51"/>
      <c r="B58" s="368" t="s">
        <v>258</v>
      </c>
      <c r="C58" s="33"/>
      <c r="D58" s="57" t="s">
        <v>257</v>
      </c>
      <c r="E58" s="58" t="s">
        <v>70</v>
      </c>
      <c r="F58" s="58">
        <v>0.21</v>
      </c>
      <c r="G58" s="147">
        <v>0</v>
      </c>
      <c r="H58" s="432">
        <f>F58*G58</f>
        <v>0</v>
      </c>
    </row>
    <row r="59" spans="1:36" ht="112.5" x14ac:dyDescent="0.35">
      <c r="A59" s="51"/>
      <c r="B59" s="369" t="s">
        <v>260</v>
      </c>
      <c r="C59" s="42"/>
      <c r="D59" s="61" t="s">
        <v>259</v>
      </c>
      <c r="E59" s="59" t="s">
        <v>64</v>
      </c>
      <c r="F59" s="59">
        <v>1</v>
      </c>
      <c r="G59" s="145">
        <v>0</v>
      </c>
      <c r="H59" s="433">
        <f t="shared" ref="H59:H66" si="5">F59*G59</f>
        <v>0</v>
      </c>
    </row>
    <row r="60" spans="1:36" ht="77.25" customHeight="1" x14ac:dyDescent="0.35">
      <c r="A60" s="51"/>
      <c r="B60" s="369" t="s">
        <v>262</v>
      </c>
      <c r="C60" s="42"/>
      <c r="D60" s="61" t="s">
        <v>261</v>
      </c>
      <c r="E60" s="59" t="s">
        <v>70</v>
      </c>
      <c r="F60" s="59">
        <v>10.24</v>
      </c>
      <c r="G60" s="145">
        <v>0</v>
      </c>
      <c r="H60" s="433">
        <f t="shared" si="5"/>
        <v>0</v>
      </c>
    </row>
    <row r="61" spans="1:36" ht="73.5" customHeight="1" x14ac:dyDescent="0.35">
      <c r="A61" s="51"/>
      <c r="B61" s="369" t="s">
        <v>263</v>
      </c>
      <c r="C61" s="42"/>
      <c r="D61" s="61" t="s">
        <v>325</v>
      </c>
      <c r="E61" s="59" t="s">
        <v>64</v>
      </c>
      <c r="F61" s="59">
        <v>20</v>
      </c>
      <c r="G61" s="145">
        <v>0</v>
      </c>
      <c r="H61" s="433">
        <f t="shared" si="5"/>
        <v>0</v>
      </c>
    </row>
    <row r="62" spans="1:36" s="2" customFormat="1" ht="119.25" customHeight="1" x14ac:dyDescent="0.35">
      <c r="A62" s="51"/>
      <c r="B62" s="369" t="s">
        <v>264</v>
      </c>
      <c r="C62" s="42"/>
      <c r="D62" s="61" t="s">
        <v>317</v>
      </c>
      <c r="E62" s="59" t="s">
        <v>70</v>
      </c>
      <c r="F62" s="59">
        <v>168</v>
      </c>
      <c r="G62" s="145">
        <v>0</v>
      </c>
      <c r="H62" s="433">
        <f t="shared" si="5"/>
        <v>0</v>
      </c>
    </row>
    <row r="63" spans="1:36" s="2" customFormat="1" ht="56.25" x14ac:dyDescent="0.35">
      <c r="A63" s="51"/>
      <c r="B63" s="370" t="s">
        <v>266</v>
      </c>
      <c r="C63" s="62"/>
      <c r="D63" s="63" t="s">
        <v>265</v>
      </c>
      <c r="E63" s="59" t="s">
        <v>70</v>
      </c>
      <c r="F63" s="59">
        <v>42</v>
      </c>
      <c r="G63" s="145">
        <v>0</v>
      </c>
      <c r="H63" s="433">
        <f t="shared" si="5"/>
        <v>0</v>
      </c>
    </row>
    <row r="64" spans="1:36" s="2" customFormat="1" ht="56.25" x14ac:dyDescent="0.35">
      <c r="A64" s="51"/>
      <c r="B64" s="370" t="s">
        <v>268</v>
      </c>
      <c r="C64" s="62"/>
      <c r="D64" s="63" t="s">
        <v>267</v>
      </c>
      <c r="E64" s="59" t="s">
        <v>61</v>
      </c>
      <c r="F64" s="59">
        <v>525</v>
      </c>
      <c r="G64" s="145">
        <v>0</v>
      </c>
      <c r="H64" s="433">
        <f t="shared" si="5"/>
        <v>0</v>
      </c>
    </row>
    <row r="65" spans="1:8" s="2" customFormat="1" ht="56.25" x14ac:dyDescent="0.35">
      <c r="A65" s="51"/>
      <c r="B65" s="369" t="s">
        <v>269</v>
      </c>
      <c r="C65" s="42"/>
      <c r="D65" s="61" t="s">
        <v>314</v>
      </c>
      <c r="E65" s="59" t="s">
        <v>61</v>
      </c>
      <c r="F65" s="59">
        <v>30</v>
      </c>
      <c r="G65" s="145">
        <v>0</v>
      </c>
      <c r="H65" s="433">
        <f t="shared" si="5"/>
        <v>0</v>
      </c>
    </row>
    <row r="66" spans="1:8" s="2" customFormat="1" ht="75.75" thickBot="1" x14ac:dyDescent="0.4">
      <c r="A66" s="51"/>
      <c r="B66" s="366" t="s">
        <v>272</v>
      </c>
      <c r="C66" s="112"/>
      <c r="D66" s="113" t="s">
        <v>270</v>
      </c>
      <c r="E66" s="74" t="s">
        <v>271</v>
      </c>
      <c r="F66" s="74">
        <v>4</v>
      </c>
      <c r="G66" s="146">
        <v>0</v>
      </c>
      <c r="H66" s="435">
        <f t="shared" si="5"/>
        <v>0</v>
      </c>
    </row>
    <row r="67" spans="1:8" s="2" customFormat="1" ht="19.5" thickBot="1" x14ac:dyDescent="0.4">
      <c r="A67" s="51"/>
      <c r="B67" s="292" t="s">
        <v>333</v>
      </c>
      <c r="C67" s="293"/>
      <c r="D67" s="293"/>
      <c r="E67" s="293"/>
      <c r="F67" s="293"/>
      <c r="G67" s="294"/>
      <c r="H67" s="431">
        <f>SUM(H58:H66)</f>
        <v>0</v>
      </c>
    </row>
    <row r="68" spans="1:8" s="2" customFormat="1" ht="38.25" thickBot="1" x14ac:dyDescent="0.4">
      <c r="A68" s="51"/>
      <c r="B68" s="75"/>
      <c r="C68" s="76"/>
      <c r="D68" s="27" t="s">
        <v>334</v>
      </c>
      <c r="E68" s="77"/>
      <c r="F68" s="78"/>
      <c r="G68" s="78"/>
      <c r="H68" s="79"/>
    </row>
    <row r="69" spans="1:8" s="2" customFormat="1" ht="112.5" x14ac:dyDescent="0.35">
      <c r="A69" s="51"/>
      <c r="B69" s="368" t="s">
        <v>273</v>
      </c>
      <c r="C69" s="33"/>
      <c r="D69" s="57" t="s">
        <v>315</v>
      </c>
      <c r="E69" s="69" t="s">
        <v>64</v>
      </c>
      <c r="F69" s="58">
        <v>1</v>
      </c>
      <c r="G69" s="147">
        <v>0</v>
      </c>
      <c r="H69" s="432">
        <f>F69*G69</f>
        <v>0</v>
      </c>
    </row>
    <row r="70" spans="1:8" s="2" customFormat="1" ht="56.25" x14ac:dyDescent="0.35">
      <c r="A70" s="80"/>
      <c r="B70" s="371" t="s">
        <v>275</v>
      </c>
      <c r="C70" s="81"/>
      <c r="D70" s="82" t="s">
        <v>274</v>
      </c>
      <c r="E70" s="70" t="s">
        <v>64</v>
      </c>
      <c r="F70" s="84">
        <v>1</v>
      </c>
      <c r="G70" s="145">
        <v>0</v>
      </c>
      <c r="H70" s="433">
        <f t="shared" ref="H70:H76" si="6">F70*G70</f>
        <v>0</v>
      </c>
    </row>
    <row r="71" spans="1:8" s="2" customFormat="1" ht="37.5" x14ac:dyDescent="0.35">
      <c r="A71" s="51"/>
      <c r="B71" s="416" t="s">
        <v>278</v>
      </c>
      <c r="C71" s="401"/>
      <c r="D71" s="61" t="s">
        <v>276</v>
      </c>
      <c r="E71" s="40" t="s">
        <v>235</v>
      </c>
      <c r="F71" s="40" t="s">
        <v>235</v>
      </c>
      <c r="G71" s="40" t="s">
        <v>235</v>
      </c>
      <c r="H71" s="436" t="s">
        <v>235</v>
      </c>
    </row>
    <row r="72" spans="1:8" s="2" customFormat="1" ht="18.75" x14ac:dyDescent="0.35">
      <c r="A72" s="51"/>
      <c r="B72" s="416"/>
      <c r="C72" s="401"/>
      <c r="D72" s="61" t="s">
        <v>277</v>
      </c>
      <c r="E72" s="83" t="s">
        <v>61</v>
      </c>
      <c r="F72" s="59">
        <v>605</v>
      </c>
      <c r="G72" s="145">
        <v>0</v>
      </c>
      <c r="H72" s="433">
        <f t="shared" si="6"/>
        <v>0</v>
      </c>
    </row>
    <row r="73" spans="1:8" s="2" customFormat="1" ht="37.5" x14ac:dyDescent="0.35">
      <c r="A73" s="51"/>
      <c r="B73" s="415" t="s">
        <v>282</v>
      </c>
      <c r="C73" s="401"/>
      <c r="D73" s="61" t="s">
        <v>279</v>
      </c>
      <c r="E73" s="40"/>
      <c r="F73" s="59"/>
      <c r="G73" s="145"/>
      <c r="H73" s="433"/>
    </row>
    <row r="74" spans="1:8" s="2" customFormat="1" ht="18.75" x14ac:dyDescent="0.35">
      <c r="A74" s="51"/>
      <c r="B74" s="415"/>
      <c r="C74" s="401"/>
      <c r="D74" s="61" t="s">
        <v>280</v>
      </c>
      <c r="E74" s="40" t="s">
        <v>61</v>
      </c>
      <c r="F74" s="59">
        <v>565</v>
      </c>
      <c r="G74" s="145">
        <v>0</v>
      </c>
      <c r="H74" s="433">
        <f t="shared" si="6"/>
        <v>0</v>
      </c>
    </row>
    <row r="75" spans="1:8" s="2" customFormat="1" ht="56.25" x14ac:dyDescent="0.35">
      <c r="A75" s="51"/>
      <c r="B75" s="415"/>
      <c r="C75" s="401"/>
      <c r="D75" s="61" t="s">
        <v>281</v>
      </c>
      <c r="E75" s="40"/>
      <c r="F75" s="59"/>
      <c r="G75" s="145"/>
      <c r="H75" s="433"/>
    </row>
    <row r="76" spans="1:8" s="2" customFormat="1" ht="45" customHeight="1" thickBot="1" x14ac:dyDescent="0.4">
      <c r="A76" s="51"/>
      <c r="B76" s="372" t="s">
        <v>283</v>
      </c>
      <c r="C76" s="112"/>
      <c r="D76" s="113" t="s">
        <v>316</v>
      </c>
      <c r="E76" s="73" t="s">
        <v>64</v>
      </c>
      <c r="F76" s="74">
        <v>35</v>
      </c>
      <c r="G76" s="146">
        <v>0</v>
      </c>
      <c r="H76" s="435">
        <f t="shared" si="6"/>
        <v>0</v>
      </c>
    </row>
    <row r="77" spans="1:8" s="2" customFormat="1" ht="19.5" thickBot="1" x14ac:dyDescent="0.3">
      <c r="A77" s="51"/>
      <c r="B77" s="327" t="s">
        <v>335</v>
      </c>
      <c r="C77" s="328"/>
      <c r="D77" s="328"/>
      <c r="E77" s="328"/>
      <c r="F77" s="328"/>
      <c r="G77" s="437"/>
      <c r="H77" s="431">
        <f>SUM(H69:H76)</f>
        <v>0</v>
      </c>
    </row>
    <row r="78" spans="1:8" s="2" customFormat="1" ht="38.25" thickBot="1" x14ac:dyDescent="0.4">
      <c r="A78" s="51"/>
      <c r="B78" s="91"/>
      <c r="C78" s="438"/>
      <c r="D78" s="193" t="s">
        <v>336</v>
      </c>
      <c r="E78" s="192"/>
      <c r="F78" s="94"/>
      <c r="G78" s="95"/>
      <c r="H78" s="79"/>
    </row>
    <row r="79" spans="1:8" s="2" customFormat="1" ht="158.25" customHeight="1" x14ac:dyDescent="0.35">
      <c r="A79" s="51"/>
      <c r="B79" s="368" t="s">
        <v>284</v>
      </c>
      <c r="C79" s="153"/>
      <c r="D79" s="57" t="s">
        <v>346</v>
      </c>
      <c r="E79" s="69" t="s">
        <v>64</v>
      </c>
      <c r="F79" s="58">
        <v>20</v>
      </c>
      <c r="G79" s="147">
        <v>0</v>
      </c>
      <c r="H79" s="432">
        <f t="shared" ref="H79:H85" si="7">(F79*G79)</f>
        <v>0</v>
      </c>
    </row>
    <row r="80" spans="1:8" s="2" customFormat="1" ht="243.75" customHeight="1" x14ac:dyDescent="0.35">
      <c r="A80" s="51"/>
      <c r="B80" s="369" t="s">
        <v>286</v>
      </c>
      <c r="C80" s="154"/>
      <c r="D80" s="61" t="s">
        <v>285</v>
      </c>
      <c r="E80" s="70" t="s">
        <v>64</v>
      </c>
      <c r="F80" s="59">
        <v>17</v>
      </c>
      <c r="G80" s="145">
        <v>0</v>
      </c>
      <c r="H80" s="249">
        <f t="shared" si="7"/>
        <v>0</v>
      </c>
    </row>
    <row r="81" spans="1:8" s="2" customFormat="1" ht="318.75" x14ac:dyDescent="0.35">
      <c r="A81" s="51"/>
      <c r="B81" s="369" t="s">
        <v>288</v>
      </c>
      <c r="C81" s="154"/>
      <c r="D81" s="61" t="s">
        <v>287</v>
      </c>
      <c r="E81" s="70" t="s">
        <v>64</v>
      </c>
      <c r="F81" s="59">
        <v>3</v>
      </c>
      <c r="G81" s="145">
        <v>0</v>
      </c>
      <c r="H81" s="249">
        <f t="shared" si="7"/>
        <v>0</v>
      </c>
    </row>
    <row r="82" spans="1:8" s="2" customFormat="1" ht="75" x14ac:dyDescent="0.35">
      <c r="A82" s="51"/>
      <c r="B82" s="369" t="s">
        <v>290</v>
      </c>
      <c r="C82" s="154"/>
      <c r="D82" s="61" t="s">
        <v>289</v>
      </c>
      <c r="E82" s="70" t="s">
        <v>64</v>
      </c>
      <c r="F82" s="59">
        <v>20</v>
      </c>
      <c r="G82" s="145">
        <v>0</v>
      </c>
      <c r="H82" s="249">
        <f t="shared" si="7"/>
        <v>0</v>
      </c>
    </row>
    <row r="83" spans="1:8" s="2" customFormat="1" ht="37.5" x14ac:dyDescent="0.35">
      <c r="A83" s="51"/>
      <c r="B83" s="369" t="s">
        <v>292</v>
      </c>
      <c r="C83" s="155"/>
      <c r="D83" s="61" t="s">
        <v>291</v>
      </c>
      <c r="E83" s="70" t="s">
        <v>64</v>
      </c>
      <c r="F83" s="59">
        <v>1</v>
      </c>
      <c r="G83" s="145">
        <v>0</v>
      </c>
      <c r="H83" s="249">
        <f t="shared" si="7"/>
        <v>0</v>
      </c>
    </row>
    <row r="84" spans="1:8" s="2" customFormat="1" ht="37.5" x14ac:dyDescent="0.35">
      <c r="A84" s="51"/>
      <c r="B84" s="369" t="s">
        <v>294</v>
      </c>
      <c r="C84" s="155"/>
      <c r="D84" s="61" t="s">
        <v>293</v>
      </c>
      <c r="E84" s="70" t="s">
        <v>64</v>
      </c>
      <c r="F84" s="59">
        <v>1</v>
      </c>
      <c r="G84" s="145">
        <v>0</v>
      </c>
      <c r="H84" s="249">
        <f t="shared" si="7"/>
        <v>0</v>
      </c>
    </row>
    <row r="85" spans="1:8" s="2" customFormat="1" ht="38.25" thickBot="1" x14ac:dyDescent="0.4">
      <c r="A85" s="51"/>
      <c r="B85" s="366" t="s">
        <v>326</v>
      </c>
      <c r="C85" s="156"/>
      <c r="D85" s="113" t="s">
        <v>295</v>
      </c>
      <c r="E85" s="73" t="s">
        <v>64</v>
      </c>
      <c r="F85" s="74">
        <v>1</v>
      </c>
      <c r="G85" s="146">
        <v>0</v>
      </c>
      <c r="H85" s="254">
        <f t="shared" si="7"/>
        <v>0</v>
      </c>
    </row>
    <row r="86" spans="1:8" s="2" customFormat="1" ht="19.5" thickBot="1" x14ac:dyDescent="0.4">
      <c r="A86" s="51"/>
      <c r="B86" s="292" t="s">
        <v>337</v>
      </c>
      <c r="C86" s="293"/>
      <c r="D86" s="293"/>
      <c r="E86" s="293"/>
      <c r="F86" s="293"/>
      <c r="G86" s="294"/>
      <c r="H86" s="431">
        <f>SUM(H79:H85)</f>
        <v>0</v>
      </c>
    </row>
    <row r="87" spans="1:8" s="2" customFormat="1" ht="19.5" thickBot="1" x14ac:dyDescent="0.3">
      <c r="A87" s="51"/>
      <c r="B87" s="52"/>
      <c r="C87" s="53"/>
      <c r="D87" s="27" t="s">
        <v>338</v>
      </c>
      <c r="E87" s="54"/>
      <c r="F87" s="54"/>
      <c r="G87" s="54"/>
      <c r="H87" s="55"/>
    </row>
    <row r="88" spans="1:8" s="2" customFormat="1" ht="54.75" customHeight="1" x14ac:dyDescent="0.35">
      <c r="A88" s="51"/>
      <c r="B88" s="32">
        <v>45</v>
      </c>
      <c r="C88" s="33" t="s">
        <v>108</v>
      </c>
      <c r="D88" s="57" t="s">
        <v>296</v>
      </c>
      <c r="E88" s="69" t="s">
        <v>64</v>
      </c>
      <c r="F88" s="58">
        <v>18</v>
      </c>
      <c r="G88" s="147">
        <v>0</v>
      </c>
      <c r="H88" s="253">
        <f>F88*G88</f>
        <v>0</v>
      </c>
    </row>
    <row r="89" spans="1:8" s="2" customFormat="1" ht="54.75" customHeight="1" x14ac:dyDescent="0.35">
      <c r="A89" s="51"/>
      <c r="B89" s="37">
        <v>46</v>
      </c>
      <c r="C89" s="42" t="s">
        <v>108</v>
      </c>
      <c r="D89" s="61" t="s">
        <v>297</v>
      </c>
      <c r="E89" s="70" t="s">
        <v>64</v>
      </c>
      <c r="F89" s="59">
        <v>1</v>
      </c>
      <c r="G89" s="145">
        <v>0</v>
      </c>
      <c r="H89" s="249">
        <f t="shared" ref="H89:H98" si="8">F89*G89</f>
        <v>0</v>
      </c>
    </row>
    <row r="90" spans="1:8" s="2" customFormat="1" ht="54.75" customHeight="1" x14ac:dyDescent="0.35">
      <c r="A90" s="51"/>
      <c r="B90" s="37">
        <v>47</v>
      </c>
      <c r="C90" s="42" t="s">
        <v>108</v>
      </c>
      <c r="D90" s="61" t="s">
        <v>298</v>
      </c>
      <c r="E90" s="70" t="s">
        <v>64</v>
      </c>
      <c r="F90" s="59">
        <v>1</v>
      </c>
      <c r="G90" s="145">
        <v>0</v>
      </c>
      <c r="H90" s="249">
        <f t="shared" si="8"/>
        <v>0</v>
      </c>
    </row>
    <row r="91" spans="1:8" s="2" customFormat="1" ht="54.75" customHeight="1" x14ac:dyDescent="0.35">
      <c r="A91" s="51"/>
      <c r="B91" s="37">
        <v>48</v>
      </c>
      <c r="C91" s="42" t="s">
        <v>108</v>
      </c>
      <c r="D91" s="61" t="s">
        <v>299</v>
      </c>
      <c r="E91" s="70" t="s">
        <v>64</v>
      </c>
      <c r="F91" s="59">
        <v>30</v>
      </c>
      <c r="G91" s="145">
        <v>0</v>
      </c>
      <c r="H91" s="249">
        <f t="shared" si="8"/>
        <v>0</v>
      </c>
    </row>
    <row r="92" spans="1:8" s="2" customFormat="1" ht="54" customHeight="1" x14ac:dyDescent="0.35">
      <c r="A92" s="51"/>
      <c r="B92" s="37">
        <v>49</v>
      </c>
      <c r="C92" s="42" t="s">
        <v>108</v>
      </c>
      <c r="D92" s="61" t="s">
        <v>300</v>
      </c>
      <c r="E92" s="70" t="s">
        <v>64</v>
      </c>
      <c r="F92" s="59">
        <v>1</v>
      </c>
      <c r="G92" s="145">
        <v>0</v>
      </c>
      <c r="H92" s="249">
        <f t="shared" si="8"/>
        <v>0</v>
      </c>
    </row>
    <row r="93" spans="1:8" s="2" customFormat="1" ht="54.75" customHeight="1" x14ac:dyDescent="0.35">
      <c r="A93" s="51"/>
      <c r="B93" s="37">
        <v>50</v>
      </c>
      <c r="C93" s="42" t="s">
        <v>108</v>
      </c>
      <c r="D93" s="61" t="s">
        <v>301</v>
      </c>
      <c r="E93" s="70" t="s">
        <v>64</v>
      </c>
      <c r="F93" s="59">
        <v>7</v>
      </c>
      <c r="G93" s="145">
        <v>0</v>
      </c>
      <c r="H93" s="249">
        <f t="shared" si="8"/>
        <v>0</v>
      </c>
    </row>
    <row r="94" spans="1:8" s="2" customFormat="1" ht="54.75" customHeight="1" x14ac:dyDescent="0.35">
      <c r="A94" s="51"/>
      <c r="B94" s="364">
        <v>51</v>
      </c>
      <c r="C94" s="62" t="s">
        <v>108</v>
      </c>
      <c r="D94" s="61" t="s">
        <v>302</v>
      </c>
      <c r="E94" s="70" t="s">
        <v>64</v>
      </c>
      <c r="F94" s="59">
        <v>1</v>
      </c>
      <c r="G94" s="145">
        <v>0</v>
      </c>
      <c r="H94" s="249">
        <f t="shared" si="8"/>
        <v>0</v>
      </c>
    </row>
    <row r="95" spans="1:8" s="2" customFormat="1" ht="54.75" customHeight="1" x14ac:dyDescent="0.35">
      <c r="A95" s="51"/>
      <c r="B95" s="364">
        <v>52</v>
      </c>
      <c r="C95" s="62" t="s">
        <v>108</v>
      </c>
      <c r="D95" s="61" t="s">
        <v>303</v>
      </c>
      <c r="E95" s="70" t="s">
        <v>64</v>
      </c>
      <c r="F95" s="59">
        <v>31</v>
      </c>
      <c r="G95" s="145">
        <v>0</v>
      </c>
      <c r="H95" s="249">
        <f t="shared" si="8"/>
        <v>0</v>
      </c>
    </row>
    <row r="96" spans="1:8" s="2" customFormat="1" ht="54.75" customHeight="1" x14ac:dyDescent="0.35">
      <c r="A96" s="51"/>
      <c r="B96" s="37">
        <v>53</v>
      </c>
      <c r="C96" s="42" t="s">
        <v>108</v>
      </c>
      <c r="D96" s="61" t="s">
        <v>304</v>
      </c>
      <c r="E96" s="70" t="s">
        <v>64</v>
      </c>
      <c r="F96" s="59">
        <v>1</v>
      </c>
      <c r="G96" s="145">
        <v>0</v>
      </c>
      <c r="H96" s="249">
        <f t="shared" si="8"/>
        <v>0</v>
      </c>
    </row>
    <row r="97" spans="1:8" s="2" customFormat="1" ht="54.75" customHeight="1" x14ac:dyDescent="0.35">
      <c r="A97" s="51"/>
      <c r="B97" s="37">
        <v>54</v>
      </c>
      <c r="C97" s="42" t="s">
        <v>108</v>
      </c>
      <c r="D97" s="61" t="s">
        <v>305</v>
      </c>
      <c r="E97" s="70" t="s">
        <v>64</v>
      </c>
      <c r="F97" s="59">
        <v>11</v>
      </c>
      <c r="G97" s="145">
        <v>0</v>
      </c>
      <c r="H97" s="249">
        <f t="shared" si="8"/>
        <v>0</v>
      </c>
    </row>
    <row r="98" spans="1:8" s="2" customFormat="1" ht="36.75" customHeight="1" thickBot="1" x14ac:dyDescent="0.4">
      <c r="A98" s="51"/>
      <c r="B98" s="44">
        <v>55</v>
      </c>
      <c r="C98" s="112" t="s">
        <v>108</v>
      </c>
      <c r="D98" s="113" t="s">
        <v>306</v>
      </c>
      <c r="E98" s="73" t="s">
        <v>64</v>
      </c>
      <c r="F98" s="74">
        <v>87</v>
      </c>
      <c r="G98" s="146">
        <v>0</v>
      </c>
      <c r="H98" s="254">
        <f t="shared" si="8"/>
        <v>0</v>
      </c>
    </row>
    <row r="99" spans="1:8" s="2" customFormat="1" ht="19.5" thickBot="1" x14ac:dyDescent="0.4">
      <c r="A99" s="51"/>
      <c r="B99" s="292" t="s">
        <v>339</v>
      </c>
      <c r="C99" s="293"/>
      <c r="D99" s="293"/>
      <c r="E99" s="293"/>
      <c r="F99" s="293"/>
      <c r="G99" s="294"/>
      <c r="H99" s="431">
        <f>SUM(H88:H98)</f>
        <v>0</v>
      </c>
    </row>
    <row r="100" spans="1:8" s="2" customFormat="1" ht="19.5" thickBot="1" x14ac:dyDescent="0.4">
      <c r="A100" s="51"/>
      <c r="B100" s="64"/>
      <c r="C100" s="64"/>
      <c r="D100" s="27" t="s">
        <v>340</v>
      </c>
      <c r="E100" s="65"/>
      <c r="F100" s="66"/>
      <c r="G100" s="66"/>
      <c r="H100" s="67"/>
    </row>
    <row r="101" spans="1:8" s="2" customFormat="1" ht="36.75" customHeight="1" thickBot="1" x14ac:dyDescent="0.4">
      <c r="A101" s="51"/>
      <c r="B101" s="173">
        <v>56</v>
      </c>
      <c r="C101" s="184" t="s">
        <v>113</v>
      </c>
      <c r="D101" s="374" t="s">
        <v>307</v>
      </c>
      <c r="E101" s="375" t="s">
        <v>311</v>
      </c>
      <c r="F101" s="176">
        <v>774</v>
      </c>
      <c r="G101" s="157">
        <v>0</v>
      </c>
      <c r="H101" s="440">
        <f>F101*G101</f>
        <v>0</v>
      </c>
    </row>
    <row r="102" spans="1:8" s="2" customFormat="1" ht="19.5" thickBot="1" x14ac:dyDescent="0.4">
      <c r="A102" s="51"/>
      <c r="B102" s="292" t="s">
        <v>341</v>
      </c>
      <c r="C102" s="293"/>
      <c r="D102" s="293"/>
      <c r="E102" s="293"/>
      <c r="F102" s="293"/>
      <c r="G102" s="294"/>
      <c r="H102" s="431">
        <f>SUM(H101:H101)</f>
        <v>0</v>
      </c>
    </row>
    <row r="103" spans="1:8" s="2" customFormat="1" ht="19.5" thickBot="1" x14ac:dyDescent="0.4">
      <c r="A103" s="1"/>
      <c r="B103" s="376"/>
      <c r="C103" s="377"/>
      <c r="D103" s="378"/>
      <c r="E103" s="258"/>
      <c r="F103" s="379"/>
      <c r="G103" s="380"/>
      <c r="H103" s="381"/>
    </row>
    <row r="104" spans="1:8" s="2" customFormat="1" ht="56.25" customHeight="1" thickBot="1" x14ac:dyDescent="0.4">
      <c r="A104" s="134"/>
      <c r="B104" s="417" t="s">
        <v>308</v>
      </c>
      <c r="C104" s="382"/>
      <c r="D104" s="382"/>
      <c r="E104" s="382"/>
      <c r="F104" s="382"/>
      <c r="G104" s="382"/>
      <c r="H104" s="418"/>
    </row>
    <row r="105" spans="1:8" s="2" customFormat="1" ht="19.5" customHeight="1" x14ac:dyDescent="0.35">
      <c r="A105" s="134"/>
      <c r="B105" s="6"/>
      <c r="C105" s="7"/>
      <c r="D105" s="124" t="s">
        <v>119</v>
      </c>
      <c r="E105" s="124"/>
      <c r="F105" s="125"/>
      <c r="G105" s="124"/>
      <c r="H105" s="441">
        <f>H30</f>
        <v>0</v>
      </c>
    </row>
    <row r="106" spans="1:8" s="2" customFormat="1" ht="19.5" customHeight="1" x14ac:dyDescent="0.35">
      <c r="A106" s="134"/>
      <c r="B106" s="8"/>
      <c r="C106" s="9"/>
      <c r="D106" s="126" t="s">
        <v>120</v>
      </c>
      <c r="E106" s="126"/>
      <c r="F106" s="127"/>
      <c r="G106" s="128"/>
      <c r="H106" s="442">
        <f>H40</f>
        <v>0</v>
      </c>
    </row>
    <row r="107" spans="1:8" s="2" customFormat="1" ht="19.5" customHeight="1" x14ac:dyDescent="0.35">
      <c r="A107" s="134"/>
      <c r="B107" s="129"/>
      <c r="C107" s="130"/>
      <c r="D107" s="126" t="s">
        <v>121</v>
      </c>
      <c r="E107" s="131"/>
      <c r="F107" s="127"/>
      <c r="G107" s="128"/>
      <c r="H107" s="442">
        <f>H45</f>
        <v>0</v>
      </c>
    </row>
    <row r="108" spans="1:8" s="2" customFormat="1" ht="18.75" x14ac:dyDescent="0.35">
      <c r="A108" s="134"/>
      <c r="B108" s="129"/>
      <c r="C108" s="130"/>
      <c r="D108" s="126" t="s">
        <v>309</v>
      </c>
      <c r="E108" s="131"/>
      <c r="F108" s="127"/>
      <c r="G108" s="128"/>
      <c r="H108" s="442">
        <f>H56</f>
        <v>0</v>
      </c>
    </row>
    <row r="109" spans="1:8" s="2" customFormat="1" ht="39" customHeight="1" x14ac:dyDescent="0.35">
      <c r="A109" s="134"/>
      <c r="B109" s="8"/>
      <c r="C109" s="9"/>
      <c r="D109" s="126" t="s">
        <v>327</v>
      </c>
      <c r="E109" s="126"/>
      <c r="F109" s="127"/>
      <c r="G109" s="128"/>
      <c r="H109" s="442">
        <f>H67</f>
        <v>0</v>
      </c>
    </row>
    <row r="110" spans="1:8" ht="39" customHeight="1" x14ac:dyDescent="0.35">
      <c r="A110" s="134"/>
      <c r="B110" s="129"/>
      <c r="C110" s="130"/>
      <c r="D110" s="126" t="s">
        <v>328</v>
      </c>
      <c r="E110" s="131"/>
      <c r="F110" s="127"/>
      <c r="G110" s="128"/>
      <c r="H110" s="442">
        <f>H77</f>
        <v>0</v>
      </c>
    </row>
    <row r="111" spans="1:8" ht="39" customHeight="1" x14ac:dyDescent="0.35">
      <c r="A111" s="134"/>
      <c r="B111" s="129"/>
      <c r="C111" s="130"/>
      <c r="D111" s="126" t="s">
        <v>329</v>
      </c>
      <c r="E111" s="131"/>
      <c r="F111" s="127"/>
      <c r="G111" s="128"/>
      <c r="H111" s="442">
        <f>H86</f>
        <v>0</v>
      </c>
    </row>
    <row r="112" spans="1:8" ht="19.5" customHeight="1" x14ac:dyDescent="0.35">
      <c r="A112" s="134"/>
      <c r="B112" s="8"/>
      <c r="C112" s="9"/>
      <c r="D112" s="126" t="s">
        <v>330</v>
      </c>
      <c r="E112" s="126"/>
      <c r="F112" s="127"/>
      <c r="G112" s="126"/>
      <c r="H112" s="442">
        <f>H99</f>
        <v>0</v>
      </c>
    </row>
    <row r="113" spans="1:36" ht="19.5" thickBot="1" x14ac:dyDescent="0.4">
      <c r="A113" s="134"/>
      <c r="B113" s="422"/>
      <c r="C113" s="423"/>
      <c r="D113" s="136" t="s">
        <v>331</v>
      </c>
      <c r="E113" s="159"/>
      <c r="F113" s="424"/>
      <c r="G113" s="425"/>
      <c r="H113" s="443">
        <f>H102</f>
        <v>0</v>
      </c>
    </row>
    <row r="114" spans="1:36" ht="56.25" customHeight="1" thickBot="1" x14ac:dyDescent="0.4">
      <c r="B114" s="419"/>
      <c r="C114" s="334" t="s">
        <v>342</v>
      </c>
      <c r="D114" s="420"/>
      <c r="E114" s="420"/>
      <c r="F114" s="420"/>
      <c r="G114" s="421"/>
      <c r="H114" s="444">
        <f>SUM(H105:H113)</f>
        <v>0</v>
      </c>
    </row>
    <row r="115" spans="1:36" ht="33" customHeight="1" x14ac:dyDescent="0.35">
      <c r="B115" s="394"/>
      <c r="C115" s="394"/>
      <c r="D115" s="395"/>
      <c r="E115" s="395"/>
      <c r="F115" s="396"/>
      <c r="G115" s="395"/>
      <c r="H115" s="397"/>
    </row>
    <row r="116" spans="1:36" ht="18.75" x14ac:dyDescent="0.35">
      <c r="A116" s="85"/>
      <c r="B116" s="140"/>
      <c r="C116" s="140"/>
      <c r="D116" s="141" t="s">
        <v>128</v>
      </c>
      <c r="E116" s="140"/>
      <c r="F116" s="384"/>
      <c r="G116" s="385"/>
      <c r="H116" s="386"/>
      <c r="I116"/>
      <c r="J116"/>
      <c r="K116"/>
      <c r="L116"/>
      <c r="M116"/>
      <c r="N116"/>
      <c r="O116"/>
      <c r="P116"/>
      <c r="Q116"/>
      <c r="R116"/>
      <c r="S116"/>
      <c r="T116"/>
      <c r="U116"/>
      <c r="V116"/>
      <c r="W116"/>
      <c r="X116"/>
      <c r="Y116"/>
      <c r="Z116"/>
      <c r="AA116"/>
      <c r="AB116"/>
      <c r="AC116"/>
      <c r="AD116"/>
      <c r="AE116"/>
      <c r="AF116"/>
      <c r="AG116"/>
      <c r="AH116"/>
      <c r="AI116"/>
      <c r="AJ116"/>
    </row>
    <row r="117" spans="1:36" ht="18.75" x14ac:dyDescent="0.35">
      <c r="A117" s="85"/>
      <c r="B117" s="140"/>
      <c r="C117" s="140"/>
      <c r="D117" s="141" t="s">
        <v>129</v>
      </c>
      <c r="E117" s="140"/>
      <c r="F117" s="384"/>
      <c r="G117" s="385"/>
      <c r="H117" s="387"/>
      <c r="I117"/>
      <c r="J117"/>
      <c r="K117"/>
      <c r="L117"/>
      <c r="M117"/>
      <c r="N117"/>
      <c r="O117"/>
      <c r="P117"/>
      <c r="Q117"/>
      <c r="R117"/>
      <c r="S117"/>
      <c r="T117"/>
      <c r="U117"/>
      <c r="V117"/>
      <c r="W117"/>
      <c r="X117"/>
      <c r="Y117"/>
      <c r="Z117"/>
      <c r="AA117"/>
      <c r="AB117"/>
      <c r="AC117"/>
      <c r="AD117"/>
      <c r="AE117"/>
      <c r="AF117"/>
      <c r="AG117"/>
      <c r="AH117"/>
      <c r="AI117"/>
      <c r="AJ117"/>
    </row>
    <row r="118" spans="1:36" ht="18.75" x14ac:dyDescent="0.35">
      <c r="A118" s="85"/>
      <c r="B118" s="140"/>
      <c r="C118" s="140"/>
      <c r="D118" s="141" t="s">
        <v>130</v>
      </c>
      <c r="E118" s="140"/>
      <c r="F118" s="384"/>
      <c r="G118" s="385"/>
      <c r="H118" s="387"/>
      <c r="I118"/>
      <c r="J118"/>
      <c r="K118"/>
      <c r="L118"/>
      <c r="M118"/>
      <c r="N118"/>
      <c r="O118"/>
      <c r="P118"/>
      <c r="Q118"/>
      <c r="R118"/>
      <c r="S118"/>
      <c r="T118"/>
      <c r="U118"/>
      <c r="V118"/>
      <c r="W118"/>
      <c r="X118"/>
      <c r="Y118"/>
      <c r="Z118"/>
      <c r="AA118"/>
      <c r="AB118"/>
      <c r="AC118"/>
      <c r="AD118"/>
      <c r="AE118"/>
      <c r="AF118"/>
      <c r="AG118"/>
      <c r="AH118"/>
      <c r="AI118"/>
      <c r="AJ118"/>
    </row>
    <row r="119" spans="1:36" x14ac:dyDescent="0.35">
      <c r="F119" s="383"/>
      <c r="H119" s="388"/>
    </row>
    <row r="121" spans="1:36" x14ac:dyDescent="0.35">
      <c r="H121" s="389"/>
    </row>
    <row r="122" spans="1:36" x14ac:dyDescent="0.35">
      <c r="F122" s="390"/>
    </row>
    <row r="123" spans="1:36" x14ac:dyDescent="0.35">
      <c r="F123" s="391"/>
      <c r="G123" s="392"/>
      <c r="H123" s="393"/>
    </row>
  </sheetData>
  <mergeCells count="37">
    <mergeCell ref="D57:H57"/>
    <mergeCell ref="C114:G114"/>
    <mergeCell ref="B104:H104"/>
    <mergeCell ref="B35:B37"/>
    <mergeCell ref="C35:C37"/>
    <mergeCell ref="B73:B75"/>
    <mergeCell ref="B71:B72"/>
    <mergeCell ref="C71:C72"/>
    <mergeCell ref="C73:C75"/>
    <mergeCell ref="B67:G67"/>
    <mergeCell ref="B77:G77"/>
    <mergeCell ref="B86:G86"/>
    <mergeCell ref="B99:G99"/>
    <mergeCell ref="B102:G102"/>
    <mergeCell ref="D19:H19"/>
    <mergeCell ref="B30:G30"/>
    <mergeCell ref="B40:G40"/>
    <mergeCell ref="B45:G45"/>
    <mergeCell ref="B56:G56"/>
    <mergeCell ref="D13:H13"/>
    <mergeCell ref="D14:H14"/>
    <mergeCell ref="D15:H15"/>
    <mergeCell ref="D16:H16"/>
    <mergeCell ref="D17:H17"/>
    <mergeCell ref="D18:H18"/>
    <mergeCell ref="D7:H7"/>
    <mergeCell ref="D8:H8"/>
    <mergeCell ref="D9:H9"/>
    <mergeCell ref="D10:H10"/>
    <mergeCell ref="D11:H11"/>
    <mergeCell ref="D12:H12"/>
    <mergeCell ref="B1:H1"/>
    <mergeCell ref="B2:H2"/>
    <mergeCell ref="B3:H3"/>
    <mergeCell ref="D4:H4"/>
    <mergeCell ref="D5:H5"/>
    <mergeCell ref="D6:H6"/>
  </mergeCells>
  <pageMargins left="0.70866141732283472" right="0.70866141732283472" top="0.74803149606299213" bottom="0.74803149606299213" header="0.31496062992125984" footer="0.31496062992125984"/>
  <pageSetup paperSize="9" scale="58" fitToHeight="0" orientation="portrait" r:id="rId1"/>
  <headerFooter>
    <oddHeader>&amp;CБАРАЊЕ ЗА ПОНУДИ - Тендер 5 - Дел 4 - Анекс 1
Реф. Бр.: LRCP-9034-MK-RFB-A.2.1.5 -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Ѓорче Петров&amp;CРЕКОНСТРУКЦИЈА НА УЛИЦА РАДУШКА &amp;R&amp;P/&amp;N</oddFooter>
  </headerFooter>
  <rowBreaks count="5" manualBreakCount="5">
    <brk id="19" max="7" man="1"/>
    <brk id="56" max="7" man="1"/>
    <brk id="67" max="7" man="1"/>
    <brk id="77" max="7" man="1"/>
    <brk id="86" max="7"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DE6CA-A6B5-4794-9CC1-085A5B30EBDA}">
  <sheetPr>
    <tabColor theme="0"/>
    <pageSetUpPr fitToPage="1"/>
  </sheetPr>
  <dimension ref="A1:AE70"/>
  <sheetViews>
    <sheetView view="pageBreakPreview" topLeftCell="A61" zoomScale="115" zoomScaleNormal="115" zoomScaleSheetLayoutView="115" zoomScalePageLayoutView="40" workbookViewId="0">
      <selection activeCell="B1" sqref="B1:H1"/>
    </sheetView>
  </sheetViews>
  <sheetFormatPr defaultRowHeight="18" x14ac:dyDescent="0.35"/>
  <cols>
    <col min="1" max="1" width="3.42578125" style="1" customWidth="1"/>
    <col min="2" max="2" width="9.28515625" style="116" customWidth="1"/>
    <col min="3" max="3" width="11.7109375" style="116" customWidth="1"/>
    <col min="4" max="4" width="64.140625" style="117" customWidth="1"/>
    <col min="5" max="5" width="12" style="116" customWidth="1"/>
    <col min="6" max="6" width="16.140625" style="119" bestFit="1" customWidth="1"/>
    <col min="7" max="7" width="15.42578125" style="120" customWidth="1"/>
    <col min="8" max="8" width="21.5703125" style="121" customWidth="1"/>
    <col min="9" max="31" width="9.140625" style="2"/>
    <col min="244" max="244" width="3.42578125" customWidth="1"/>
    <col min="245" max="245" width="7" customWidth="1"/>
    <col min="246" max="246" width="9.85546875" customWidth="1"/>
    <col min="247" max="247" width="64.140625" customWidth="1"/>
    <col min="248" max="248" width="11.42578125" customWidth="1"/>
    <col min="249" max="249" width="12.85546875" customWidth="1"/>
    <col min="250" max="250" width="15.42578125" customWidth="1"/>
    <col min="251" max="251" width="19.42578125" customWidth="1"/>
    <col min="252" max="252" width="13.85546875" customWidth="1"/>
    <col min="500" max="500" width="3.42578125" customWidth="1"/>
    <col min="501" max="501" width="7" customWidth="1"/>
    <col min="502" max="502" width="9.85546875" customWidth="1"/>
    <col min="503" max="503" width="64.140625" customWidth="1"/>
    <col min="504" max="504" width="11.42578125" customWidth="1"/>
    <col min="505" max="505" width="12.85546875" customWidth="1"/>
    <col min="506" max="506" width="15.42578125" customWidth="1"/>
    <col min="507" max="507" width="19.42578125" customWidth="1"/>
    <col min="508" max="508" width="13.85546875" customWidth="1"/>
    <col min="756" max="756" width="3.42578125" customWidth="1"/>
    <col min="757" max="757" width="7" customWidth="1"/>
    <col min="758" max="758" width="9.85546875" customWidth="1"/>
    <col min="759" max="759" width="64.140625" customWidth="1"/>
    <col min="760" max="760" width="11.42578125" customWidth="1"/>
    <col min="761" max="761" width="12.85546875" customWidth="1"/>
    <col min="762" max="762" width="15.42578125" customWidth="1"/>
    <col min="763" max="763" width="19.42578125" customWidth="1"/>
    <col min="764" max="764" width="13.85546875" customWidth="1"/>
    <col min="1012" max="1012" width="3.42578125" customWidth="1"/>
    <col min="1013" max="1013" width="7" customWidth="1"/>
    <col min="1014" max="1014" width="9.85546875" customWidth="1"/>
    <col min="1015" max="1015" width="64.140625" customWidth="1"/>
    <col min="1016" max="1016" width="11.42578125" customWidth="1"/>
    <col min="1017" max="1017" width="12.85546875" customWidth="1"/>
    <col min="1018" max="1018" width="15.42578125" customWidth="1"/>
    <col min="1019" max="1019" width="19.42578125" customWidth="1"/>
    <col min="1020" max="1020" width="13.85546875" customWidth="1"/>
    <col min="1268" max="1268" width="3.42578125" customWidth="1"/>
    <col min="1269" max="1269" width="7" customWidth="1"/>
    <col min="1270" max="1270" width="9.85546875" customWidth="1"/>
    <col min="1271" max="1271" width="64.140625" customWidth="1"/>
    <col min="1272" max="1272" width="11.42578125" customWidth="1"/>
    <col min="1273" max="1273" width="12.85546875" customWidth="1"/>
    <col min="1274" max="1274" width="15.42578125" customWidth="1"/>
    <col min="1275" max="1275" width="19.42578125" customWidth="1"/>
    <col min="1276" max="1276" width="13.85546875" customWidth="1"/>
    <col min="1524" max="1524" width="3.42578125" customWidth="1"/>
    <col min="1525" max="1525" width="7" customWidth="1"/>
    <col min="1526" max="1526" width="9.85546875" customWidth="1"/>
    <col min="1527" max="1527" width="64.140625" customWidth="1"/>
    <col min="1528" max="1528" width="11.42578125" customWidth="1"/>
    <col min="1529" max="1529" width="12.85546875" customWidth="1"/>
    <col min="1530" max="1530" width="15.42578125" customWidth="1"/>
    <col min="1531" max="1531" width="19.42578125" customWidth="1"/>
    <col min="1532" max="1532" width="13.85546875" customWidth="1"/>
    <col min="1780" max="1780" width="3.42578125" customWidth="1"/>
    <col min="1781" max="1781" width="7" customWidth="1"/>
    <col min="1782" max="1782" width="9.85546875" customWidth="1"/>
    <col min="1783" max="1783" width="64.140625" customWidth="1"/>
    <col min="1784" max="1784" width="11.42578125" customWidth="1"/>
    <col min="1785" max="1785" width="12.85546875" customWidth="1"/>
    <col min="1786" max="1786" width="15.42578125" customWidth="1"/>
    <col min="1787" max="1787" width="19.42578125" customWidth="1"/>
    <col min="1788" max="1788" width="13.85546875" customWidth="1"/>
    <col min="2036" max="2036" width="3.42578125" customWidth="1"/>
    <col min="2037" max="2037" width="7" customWidth="1"/>
    <col min="2038" max="2038" width="9.85546875" customWidth="1"/>
    <col min="2039" max="2039" width="64.140625" customWidth="1"/>
    <col min="2040" max="2040" width="11.42578125" customWidth="1"/>
    <col min="2041" max="2041" width="12.85546875" customWidth="1"/>
    <col min="2042" max="2042" width="15.42578125" customWidth="1"/>
    <col min="2043" max="2043" width="19.42578125" customWidth="1"/>
    <col min="2044" max="2044" width="13.85546875" customWidth="1"/>
    <col min="2292" max="2292" width="3.42578125" customWidth="1"/>
    <col min="2293" max="2293" width="7" customWidth="1"/>
    <col min="2294" max="2294" width="9.85546875" customWidth="1"/>
    <col min="2295" max="2295" width="64.140625" customWidth="1"/>
    <col min="2296" max="2296" width="11.42578125" customWidth="1"/>
    <col min="2297" max="2297" width="12.85546875" customWidth="1"/>
    <col min="2298" max="2298" width="15.42578125" customWidth="1"/>
    <col min="2299" max="2299" width="19.42578125" customWidth="1"/>
    <col min="2300" max="2300" width="13.85546875" customWidth="1"/>
    <col min="2548" max="2548" width="3.42578125" customWidth="1"/>
    <col min="2549" max="2549" width="7" customWidth="1"/>
    <col min="2550" max="2550" width="9.85546875" customWidth="1"/>
    <col min="2551" max="2551" width="64.140625" customWidth="1"/>
    <col min="2552" max="2552" width="11.42578125" customWidth="1"/>
    <col min="2553" max="2553" width="12.85546875" customWidth="1"/>
    <col min="2554" max="2554" width="15.42578125" customWidth="1"/>
    <col min="2555" max="2555" width="19.42578125" customWidth="1"/>
    <col min="2556" max="2556" width="13.85546875" customWidth="1"/>
    <col min="2804" max="2804" width="3.42578125" customWidth="1"/>
    <col min="2805" max="2805" width="7" customWidth="1"/>
    <col min="2806" max="2806" width="9.85546875" customWidth="1"/>
    <col min="2807" max="2807" width="64.140625" customWidth="1"/>
    <col min="2808" max="2808" width="11.42578125" customWidth="1"/>
    <col min="2809" max="2809" width="12.85546875" customWidth="1"/>
    <col min="2810" max="2810" width="15.42578125" customWidth="1"/>
    <col min="2811" max="2811" width="19.42578125" customWidth="1"/>
    <col min="2812" max="2812" width="13.85546875" customWidth="1"/>
    <col min="3060" max="3060" width="3.42578125" customWidth="1"/>
    <col min="3061" max="3061" width="7" customWidth="1"/>
    <col min="3062" max="3062" width="9.85546875" customWidth="1"/>
    <col min="3063" max="3063" width="64.140625" customWidth="1"/>
    <col min="3064" max="3064" width="11.42578125" customWidth="1"/>
    <col min="3065" max="3065" width="12.85546875" customWidth="1"/>
    <col min="3066" max="3066" width="15.42578125" customWidth="1"/>
    <col min="3067" max="3067" width="19.42578125" customWidth="1"/>
    <col min="3068" max="3068" width="13.85546875" customWidth="1"/>
    <col min="3316" max="3316" width="3.42578125" customWidth="1"/>
    <col min="3317" max="3317" width="7" customWidth="1"/>
    <col min="3318" max="3318" width="9.85546875" customWidth="1"/>
    <col min="3319" max="3319" width="64.140625" customWidth="1"/>
    <col min="3320" max="3320" width="11.42578125" customWidth="1"/>
    <col min="3321" max="3321" width="12.85546875" customWidth="1"/>
    <col min="3322" max="3322" width="15.42578125" customWidth="1"/>
    <col min="3323" max="3323" width="19.42578125" customWidth="1"/>
    <col min="3324" max="3324" width="13.85546875" customWidth="1"/>
    <col min="3572" max="3572" width="3.42578125" customWidth="1"/>
    <col min="3573" max="3573" width="7" customWidth="1"/>
    <col min="3574" max="3574" width="9.85546875" customWidth="1"/>
    <col min="3575" max="3575" width="64.140625" customWidth="1"/>
    <col min="3576" max="3576" width="11.42578125" customWidth="1"/>
    <col min="3577" max="3577" width="12.85546875" customWidth="1"/>
    <col min="3578" max="3578" width="15.42578125" customWidth="1"/>
    <col min="3579" max="3579" width="19.42578125" customWidth="1"/>
    <col min="3580" max="3580" width="13.85546875" customWidth="1"/>
    <col min="3828" max="3828" width="3.42578125" customWidth="1"/>
    <col min="3829" max="3829" width="7" customWidth="1"/>
    <col min="3830" max="3830" width="9.85546875" customWidth="1"/>
    <col min="3831" max="3831" width="64.140625" customWidth="1"/>
    <col min="3832" max="3832" width="11.42578125" customWidth="1"/>
    <col min="3833" max="3833" width="12.85546875" customWidth="1"/>
    <col min="3834" max="3834" width="15.42578125" customWidth="1"/>
    <col min="3835" max="3835" width="19.42578125" customWidth="1"/>
    <col min="3836" max="3836" width="13.85546875" customWidth="1"/>
    <col min="4084" max="4084" width="3.42578125" customWidth="1"/>
    <col min="4085" max="4085" width="7" customWidth="1"/>
    <col min="4086" max="4086" width="9.85546875" customWidth="1"/>
    <col min="4087" max="4087" width="64.140625" customWidth="1"/>
    <col min="4088" max="4088" width="11.42578125" customWidth="1"/>
    <col min="4089" max="4089" width="12.85546875" customWidth="1"/>
    <col min="4090" max="4090" width="15.42578125" customWidth="1"/>
    <col min="4091" max="4091" width="19.42578125" customWidth="1"/>
    <col min="4092" max="4092" width="13.85546875" customWidth="1"/>
    <col min="4340" max="4340" width="3.42578125" customWidth="1"/>
    <col min="4341" max="4341" width="7" customWidth="1"/>
    <col min="4342" max="4342" width="9.85546875" customWidth="1"/>
    <col min="4343" max="4343" width="64.140625" customWidth="1"/>
    <col min="4344" max="4344" width="11.42578125" customWidth="1"/>
    <col min="4345" max="4345" width="12.85546875" customWidth="1"/>
    <col min="4346" max="4346" width="15.42578125" customWidth="1"/>
    <col min="4347" max="4347" width="19.42578125" customWidth="1"/>
    <col min="4348" max="4348" width="13.85546875" customWidth="1"/>
    <col min="4596" max="4596" width="3.42578125" customWidth="1"/>
    <col min="4597" max="4597" width="7" customWidth="1"/>
    <col min="4598" max="4598" width="9.85546875" customWidth="1"/>
    <col min="4599" max="4599" width="64.140625" customWidth="1"/>
    <col min="4600" max="4600" width="11.42578125" customWidth="1"/>
    <col min="4601" max="4601" width="12.85546875" customWidth="1"/>
    <col min="4602" max="4602" width="15.42578125" customWidth="1"/>
    <col min="4603" max="4603" width="19.42578125" customWidth="1"/>
    <col min="4604" max="4604" width="13.85546875" customWidth="1"/>
    <col min="4852" max="4852" width="3.42578125" customWidth="1"/>
    <col min="4853" max="4853" width="7" customWidth="1"/>
    <col min="4854" max="4854" width="9.85546875" customWidth="1"/>
    <col min="4855" max="4855" width="64.140625" customWidth="1"/>
    <col min="4856" max="4856" width="11.42578125" customWidth="1"/>
    <col min="4857" max="4857" width="12.85546875" customWidth="1"/>
    <col min="4858" max="4858" width="15.42578125" customWidth="1"/>
    <col min="4859" max="4859" width="19.42578125" customWidth="1"/>
    <col min="4860" max="4860" width="13.85546875" customWidth="1"/>
    <col min="5108" max="5108" width="3.42578125" customWidth="1"/>
    <col min="5109" max="5109" width="7" customWidth="1"/>
    <col min="5110" max="5110" width="9.85546875" customWidth="1"/>
    <col min="5111" max="5111" width="64.140625" customWidth="1"/>
    <col min="5112" max="5112" width="11.42578125" customWidth="1"/>
    <col min="5113" max="5113" width="12.85546875" customWidth="1"/>
    <col min="5114" max="5114" width="15.42578125" customWidth="1"/>
    <col min="5115" max="5115" width="19.42578125" customWidth="1"/>
    <col min="5116" max="5116" width="13.85546875" customWidth="1"/>
    <col min="5364" max="5364" width="3.42578125" customWidth="1"/>
    <col min="5365" max="5365" width="7" customWidth="1"/>
    <col min="5366" max="5366" width="9.85546875" customWidth="1"/>
    <col min="5367" max="5367" width="64.140625" customWidth="1"/>
    <col min="5368" max="5368" width="11.42578125" customWidth="1"/>
    <col min="5369" max="5369" width="12.85546875" customWidth="1"/>
    <col min="5370" max="5370" width="15.42578125" customWidth="1"/>
    <col min="5371" max="5371" width="19.42578125" customWidth="1"/>
    <col min="5372" max="5372" width="13.85546875" customWidth="1"/>
    <col min="5620" max="5620" width="3.42578125" customWidth="1"/>
    <col min="5621" max="5621" width="7" customWidth="1"/>
    <col min="5622" max="5622" width="9.85546875" customWidth="1"/>
    <col min="5623" max="5623" width="64.140625" customWidth="1"/>
    <col min="5624" max="5624" width="11.42578125" customWidth="1"/>
    <col min="5625" max="5625" width="12.85546875" customWidth="1"/>
    <col min="5626" max="5626" width="15.42578125" customWidth="1"/>
    <col min="5627" max="5627" width="19.42578125" customWidth="1"/>
    <col min="5628" max="5628" width="13.85546875" customWidth="1"/>
    <col min="5876" max="5876" width="3.42578125" customWidth="1"/>
    <col min="5877" max="5877" width="7" customWidth="1"/>
    <col min="5878" max="5878" width="9.85546875" customWidth="1"/>
    <col min="5879" max="5879" width="64.140625" customWidth="1"/>
    <col min="5880" max="5880" width="11.42578125" customWidth="1"/>
    <col min="5881" max="5881" width="12.85546875" customWidth="1"/>
    <col min="5882" max="5882" width="15.42578125" customWidth="1"/>
    <col min="5883" max="5883" width="19.42578125" customWidth="1"/>
    <col min="5884" max="5884" width="13.85546875" customWidth="1"/>
    <col min="6132" max="6132" width="3.42578125" customWidth="1"/>
    <col min="6133" max="6133" width="7" customWidth="1"/>
    <col min="6134" max="6134" width="9.85546875" customWidth="1"/>
    <col min="6135" max="6135" width="64.140625" customWidth="1"/>
    <col min="6136" max="6136" width="11.42578125" customWidth="1"/>
    <col min="6137" max="6137" width="12.85546875" customWidth="1"/>
    <col min="6138" max="6138" width="15.42578125" customWidth="1"/>
    <col min="6139" max="6139" width="19.42578125" customWidth="1"/>
    <col min="6140" max="6140" width="13.85546875" customWidth="1"/>
    <col min="6388" max="6388" width="3.42578125" customWidth="1"/>
    <col min="6389" max="6389" width="7" customWidth="1"/>
    <col min="6390" max="6390" width="9.85546875" customWidth="1"/>
    <col min="6391" max="6391" width="64.140625" customWidth="1"/>
    <col min="6392" max="6392" width="11.42578125" customWidth="1"/>
    <col min="6393" max="6393" width="12.85546875" customWidth="1"/>
    <col min="6394" max="6394" width="15.42578125" customWidth="1"/>
    <col min="6395" max="6395" width="19.42578125" customWidth="1"/>
    <col min="6396" max="6396" width="13.85546875" customWidth="1"/>
    <col min="6644" max="6644" width="3.42578125" customWidth="1"/>
    <col min="6645" max="6645" width="7" customWidth="1"/>
    <col min="6646" max="6646" width="9.85546875" customWidth="1"/>
    <col min="6647" max="6647" width="64.140625" customWidth="1"/>
    <col min="6648" max="6648" width="11.42578125" customWidth="1"/>
    <col min="6649" max="6649" width="12.85546875" customWidth="1"/>
    <col min="6650" max="6650" width="15.42578125" customWidth="1"/>
    <col min="6651" max="6651" width="19.42578125" customWidth="1"/>
    <col min="6652" max="6652" width="13.85546875" customWidth="1"/>
    <col min="6900" max="6900" width="3.42578125" customWidth="1"/>
    <col min="6901" max="6901" width="7" customWidth="1"/>
    <col min="6902" max="6902" width="9.85546875" customWidth="1"/>
    <col min="6903" max="6903" width="64.140625" customWidth="1"/>
    <col min="6904" max="6904" width="11.42578125" customWidth="1"/>
    <col min="6905" max="6905" width="12.85546875" customWidth="1"/>
    <col min="6906" max="6906" width="15.42578125" customWidth="1"/>
    <col min="6907" max="6907" width="19.42578125" customWidth="1"/>
    <col min="6908" max="6908" width="13.85546875" customWidth="1"/>
    <col min="7156" max="7156" width="3.42578125" customWidth="1"/>
    <col min="7157" max="7157" width="7" customWidth="1"/>
    <col min="7158" max="7158" width="9.85546875" customWidth="1"/>
    <col min="7159" max="7159" width="64.140625" customWidth="1"/>
    <col min="7160" max="7160" width="11.42578125" customWidth="1"/>
    <col min="7161" max="7161" width="12.85546875" customWidth="1"/>
    <col min="7162" max="7162" width="15.42578125" customWidth="1"/>
    <col min="7163" max="7163" width="19.42578125" customWidth="1"/>
    <col min="7164" max="7164" width="13.85546875" customWidth="1"/>
    <col min="7412" max="7412" width="3.42578125" customWidth="1"/>
    <col min="7413" max="7413" width="7" customWidth="1"/>
    <col min="7414" max="7414" width="9.85546875" customWidth="1"/>
    <col min="7415" max="7415" width="64.140625" customWidth="1"/>
    <col min="7416" max="7416" width="11.42578125" customWidth="1"/>
    <col min="7417" max="7417" width="12.85546875" customWidth="1"/>
    <col min="7418" max="7418" width="15.42578125" customWidth="1"/>
    <col min="7419" max="7419" width="19.42578125" customWidth="1"/>
    <col min="7420" max="7420" width="13.85546875" customWidth="1"/>
    <col min="7668" max="7668" width="3.42578125" customWidth="1"/>
    <col min="7669" max="7669" width="7" customWidth="1"/>
    <col min="7670" max="7670" width="9.85546875" customWidth="1"/>
    <col min="7671" max="7671" width="64.140625" customWidth="1"/>
    <col min="7672" max="7672" width="11.42578125" customWidth="1"/>
    <col min="7673" max="7673" width="12.85546875" customWidth="1"/>
    <col min="7674" max="7674" width="15.42578125" customWidth="1"/>
    <col min="7675" max="7675" width="19.42578125" customWidth="1"/>
    <col min="7676" max="7676" width="13.85546875" customWidth="1"/>
    <col min="7924" max="7924" width="3.42578125" customWidth="1"/>
    <col min="7925" max="7925" width="7" customWidth="1"/>
    <col min="7926" max="7926" width="9.85546875" customWidth="1"/>
    <col min="7927" max="7927" width="64.140625" customWidth="1"/>
    <col min="7928" max="7928" width="11.42578125" customWidth="1"/>
    <col min="7929" max="7929" width="12.85546875" customWidth="1"/>
    <col min="7930" max="7930" width="15.42578125" customWidth="1"/>
    <col min="7931" max="7931" width="19.42578125" customWidth="1"/>
    <col min="7932" max="7932" width="13.85546875" customWidth="1"/>
    <col min="8180" max="8180" width="3.42578125" customWidth="1"/>
    <col min="8181" max="8181" width="7" customWidth="1"/>
    <col min="8182" max="8182" width="9.85546875" customWidth="1"/>
    <col min="8183" max="8183" width="64.140625" customWidth="1"/>
    <col min="8184" max="8184" width="11.42578125" customWidth="1"/>
    <col min="8185" max="8185" width="12.85546875" customWidth="1"/>
    <col min="8186" max="8186" width="15.42578125" customWidth="1"/>
    <col min="8187" max="8187" width="19.42578125" customWidth="1"/>
    <col min="8188" max="8188" width="13.85546875" customWidth="1"/>
    <col min="8436" max="8436" width="3.42578125" customWidth="1"/>
    <col min="8437" max="8437" width="7" customWidth="1"/>
    <col min="8438" max="8438" width="9.85546875" customWidth="1"/>
    <col min="8439" max="8439" width="64.140625" customWidth="1"/>
    <col min="8440" max="8440" width="11.42578125" customWidth="1"/>
    <col min="8441" max="8441" width="12.85546875" customWidth="1"/>
    <col min="8442" max="8442" width="15.42578125" customWidth="1"/>
    <col min="8443" max="8443" width="19.42578125" customWidth="1"/>
    <col min="8444" max="8444" width="13.85546875" customWidth="1"/>
    <col min="8692" max="8692" width="3.42578125" customWidth="1"/>
    <col min="8693" max="8693" width="7" customWidth="1"/>
    <col min="8694" max="8694" width="9.85546875" customWidth="1"/>
    <col min="8695" max="8695" width="64.140625" customWidth="1"/>
    <col min="8696" max="8696" width="11.42578125" customWidth="1"/>
    <col min="8697" max="8697" width="12.85546875" customWidth="1"/>
    <col min="8698" max="8698" width="15.42578125" customWidth="1"/>
    <col min="8699" max="8699" width="19.42578125" customWidth="1"/>
    <col min="8700" max="8700" width="13.85546875" customWidth="1"/>
    <col min="8948" max="8948" width="3.42578125" customWidth="1"/>
    <col min="8949" max="8949" width="7" customWidth="1"/>
    <col min="8950" max="8950" width="9.85546875" customWidth="1"/>
    <col min="8951" max="8951" width="64.140625" customWidth="1"/>
    <col min="8952" max="8952" width="11.42578125" customWidth="1"/>
    <col min="8953" max="8953" width="12.85546875" customWidth="1"/>
    <col min="8954" max="8954" width="15.42578125" customWidth="1"/>
    <col min="8955" max="8955" width="19.42578125" customWidth="1"/>
    <col min="8956" max="8956" width="13.85546875" customWidth="1"/>
    <col min="9204" max="9204" width="3.42578125" customWidth="1"/>
    <col min="9205" max="9205" width="7" customWidth="1"/>
    <col min="9206" max="9206" width="9.85546875" customWidth="1"/>
    <col min="9207" max="9207" width="64.140625" customWidth="1"/>
    <col min="9208" max="9208" width="11.42578125" customWidth="1"/>
    <col min="9209" max="9209" width="12.85546875" customWidth="1"/>
    <col min="9210" max="9210" width="15.42578125" customWidth="1"/>
    <col min="9211" max="9211" width="19.42578125" customWidth="1"/>
    <col min="9212" max="9212" width="13.85546875" customWidth="1"/>
    <col min="9460" max="9460" width="3.42578125" customWidth="1"/>
    <col min="9461" max="9461" width="7" customWidth="1"/>
    <col min="9462" max="9462" width="9.85546875" customWidth="1"/>
    <col min="9463" max="9463" width="64.140625" customWidth="1"/>
    <col min="9464" max="9464" width="11.42578125" customWidth="1"/>
    <col min="9465" max="9465" width="12.85546875" customWidth="1"/>
    <col min="9466" max="9466" width="15.42578125" customWidth="1"/>
    <col min="9467" max="9467" width="19.42578125" customWidth="1"/>
    <col min="9468" max="9468" width="13.85546875" customWidth="1"/>
    <col min="9716" max="9716" width="3.42578125" customWidth="1"/>
    <col min="9717" max="9717" width="7" customWidth="1"/>
    <col min="9718" max="9718" width="9.85546875" customWidth="1"/>
    <col min="9719" max="9719" width="64.140625" customWidth="1"/>
    <col min="9720" max="9720" width="11.42578125" customWidth="1"/>
    <col min="9721" max="9721" width="12.85546875" customWidth="1"/>
    <col min="9722" max="9722" width="15.42578125" customWidth="1"/>
    <col min="9723" max="9723" width="19.42578125" customWidth="1"/>
    <col min="9724" max="9724" width="13.85546875" customWidth="1"/>
    <col min="9972" max="9972" width="3.42578125" customWidth="1"/>
    <col min="9973" max="9973" width="7" customWidth="1"/>
    <col min="9974" max="9974" width="9.85546875" customWidth="1"/>
    <col min="9975" max="9975" width="64.140625" customWidth="1"/>
    <col min="9976" max="9976" width="11.42578125" customWidth="1"/>
    <col min="9977" max="9977" width="12.85546875" customWidth="1"/>
    <col min="9978" max="9978" width="15.42578125" customWidth="1"/>
    <col min="9979" max="9979" width="19.42578125" customWidth="1"/>
    <col min="9980" max="9980" width="13.85546875" customWidth="1"/>
    <col min="10228" max="10228" width="3.42578125" customWidth="1"/>
    <col min="10229" max="10229" width="7" customWidth="1"/>
    <col min="10230" max="10230" width="9.85546875" customWidth="1"/>
    <col min="10231" max="10231" width="64.140625" customWidth="1"/>
    <col min="10232" max="10232" width="11.42578125" customWidth="1"/>
    <col min="10233" max="10233" width="12.85546875" customWidth="1"/>
    <col min="10234" max="10234" width="15.42578125" customWidth="1"/>
    <col min="10235" max="10235" width="19.42578125" customWidth="1"/>
    <col min="10236" max="10236" width="13.85546875" customWidth="1"/>
    <col min="10484" max="10484" width="3.42578125" customWidth="1"/>
    <col min="10485" max="10485" width="7" customWidth="1"/>
    <col min="10486" max="10486" width="9.85546875" customWidth="1"/>
    <col min="10487" max="10487" width="64.140625" customWidth="1"/>
    <col min="10488" max="10488" width="11.42578125" customWidth="1"/>
    <col min="10489" max="10489" width="12.85546875" customWidth="1"/>
    <col min="10490" max="10490" width="15.42578125" customWidth="1"/>
    <col min="10491" max="10491" width="19.42578125" customWidth="1"/>
    <col min="10492" max="10492" width="13.85546875" customWidth="1"/>
    <col min="10740" max="10740" width="3.42578125" customWidth="1"/>
    <col min="10741" max="10741" width="7" customWidth="1"/>
    <col min="10742" max="10742" width="9.85546875" customWidth="1"/>
    <col min="10743" max="10743" width="64.140625" customWidth="1"/>
    <col min="10744" max="10744" width="11.42578125" customWidth="1"/>
    <col min="10745" max="10745" width="12.85546875" customWidth="1"/>
    <col min="10746" max="10746" width="15.42578125" customWidth="1"/>
    <col min="10747" max="10747" width="19.42578125" customWidth="1"/>
    <col min="10748" max="10748" width="13.85546875" customWidth="1"/>
    <col min="10996" max="10996" width="3.42578125" customWidth="1"/>
    <col min="10997" max="10997" width="7" customWidth="1"/>
    <col min="10998" max="10998" width="9.85546875" customWidth="1"/>
    <col min="10999" max="10999" width="64.140625" customWidth="1"/>
    <col min="11000" max="11000" width="11.42578125" customWidth="1"/>
    <col min="11001" max="11001" width="12.85546875" customWidth="1"/>
    <col min="11002" max="11002" width="15.42578125" customWidth="1"/>
    <col min="11003" max="11003" width="19.42578125" customWidth="1"/>
    <col min="11004" max="11004" width="13.85546875" customWidth="1"/>
    <col min="11252" max="11252" width="3.42578125" customWidth="1"/>
    <col min="11253" max="11253" width="7" customWidth="1"/>
    <col min="11254" max="11254" width="9.85546875" customWidth="1"/>
    <col min="11255" max="11255" width="64.140625" customWidth="1"/>
    <col min="11256" max="11256" width="11.42578125" customWidth="1"/>
    <col min="11257" max="11257" width="12.85546875" customWidth="1"/>
    <col min="11258" max="11258" width="15.42578125" customWidth="1"/>
    <col min="11259" max="11259" width="19.42578125" customWidth="1"/>
    <col min="11260" max="11260" width="13.85546875" customWidth="1"/>
    <col min="11508" max="11508" width="3.42578125" customWidth="1"/>
    <col min="11509" max="11509" width="7" customWidth="1"/>
    <col min="11510" max="11510" width="9.85546875" customWidth="1"/>
    <col min="11511" max="11511" width="64.140625" customWidth="1"/>
    <col min="11512" max="11512" width="11.42578125" customWidth="1"/>
    <col min="11513" max="11513" width="12.85546875" customWidth="1"/>
    <col min="11514" max="11514" width="15.42578125" customWidth="1"/>
    <col min="11515" max="11515" width="19.42578125" customWidth="1"/>
    <col min="11516" max="11516" width="13.85546875" customWidth="1"/>
    <col min="11764" max="11764" width="3.42578125" customWidth="1"/>
    <col min="11765" max="11765" width="7" customWidth="1"/>
    <col min="11766" max="11766" width="9.85546875" customWidth="1"/>
    <col min="11767" max="11767" width="64.140625" customWidth="1"/>
    <col min="11768" max="11768" width="11.42578125" customWidth="1"/>
    <col min="11769" max="11769" width="12.85546875" customWidth="1"/>
    <col min="11770" max="11770" width="15.42578125" customWidth="1"/>
    <col min="11771" max="11771" width="19.42578125" customWidth="1"/>
    <col min="11772" max="11772" width="13.85546875" customWidth="1"/>
    <col min="12020" max="12020" width="3.42578125" customWidth="1"/>
    <col min="12021" max="12021" width="7" customWidth="1"/>
    <col min="12022" max="12022" width="9.85546875" customWidth="1"/>
    <col min="12023" max="12023" width="64.140625" customWidth="1"/>
    <col min="12024" max="12024" width="11.42578125" customWidth="1"/>
    <col min="12025" max="12025" width="12.85546875" customWidth="1"/>
    <col min="12026" max="12026" width="15.42578125" customWidth="1"/>
    <col min="12027" max="12027" width="19.42578125" customWidth="1"/>
    <col min="12028" max="12028" width="13.85546875" customWidth="1"/>
    <col min="12276" max="12276" width="3.42578125" customWidth="1"/>
    <col min="12277" max="12277" width="7" customWidth="1"/>
    <col min="12278" max="12278" width="9.85546875" customWidth="1"/>
    <col min="12279" max="12279" width="64.140625" customWidth="1"/>
    <col min="12280" max="12280" width="11.42578125" customWidth="1"/>
    <col min="12281" max="12281" width="12.85546875" customWidth="1"/>
    <col min="12282" max="12282" width="15.42578125" customWidth="1"/>
    <col min="12283" max="12283" width="19.42578125" customWidth="1"/>
    <col min="12284" max="12284" width="13.85546875" customWidth="1"/>
    <col min="12532" max="12532" width="3.42578125" customWidth="1"/>
    <col min="12533" max="12533" width="7" customWidth="1"/>
    <col min="12534" max="12534" width="9.85546875" customWidth="1"/>
    <col min="12535" max="12535" width="64.140625" customWidth="1"/>
    <col min="12536" max="12536" width="11.42578125" customWidth="1"/>
    <col min="12537" max="12537" width="12.85546875" customWidth="1"/>
    <col min="12538" max="12538" width="15.42578125" customWidth="1"/>
    <col min="12539" max="12539" width="19.42578125" customWidth="1"/>
    <col min="12540" max="12540" width="13.85546875" customWidth="1"/>
    <col min="12788" max="12788" width="3.42578125" customWidth="1"/>
    <col min="12789" max="12789" width="7" customWidth="1"/>
    <col min="12790" max="12790" width="9.85546875" customWidth="1"/>
    <col min="12791" max="12791" width="64.140625" customWidth="1"/>
    <col min="12792" max="12792" width="11.42578125" customWidth="1"/>
    <col min="12793" max="12793" width="12.85546875" customWidth="1"/>
    <col min="12794" max="12794" width="15.42578125" customWidth="1"/>
    <col min="12795" max="12795" width="19.42578125" customWidth="1"/>
    <col min="12796" max="12796" width="13.85546875" customWidth="1"/>
    <col min="13044" max="13044" width="3.42578125" customWidth="1"/>
    <col min="13045" max="13045" width="7" customWidth="1"/>
    <col min="13046" max="13046" width="9.85546875" customWidth="1"/>
    <col min="13047" max="13047" width="64.140625" customWidth="1"/>
    <col min="13048" max="13048" width="11.42578125" customWidth="1"/>
    <col min="13049" max="13049" width="12.85546875" customWidth="1"/>
    <col min="13050" max="13050" width="15.42578125" customWidth="1"/>
    <col min="13051" max="13051" width="19.42578125" customWidth="1"/>
    <col min="13052" max="13052" width="13.85546875" customWidth="1"/>
    <col min="13300" max="13300" width="3.42578125" customWidth="1"/>
    <col min="13301" max="13301" width="7" customWidth="1"/>
    <col min="13302" max="13302" width="9.85546875" customWidth="1"/>
    <col min="13303" max="13303" width="64.140625" customWidth="1"/>
    <col min="13304" max="13304" width="11.42578125" customWidth="1"/>
    <col min="13305" max="13305" width="12.85546875" customWidth="1"/>
    <col min="13306" max="13306" width="15.42578125" customWidth="1"/>
    <col min="13307" max="13307" width="19.42578125" customWidth="1"/>
    <col min="13308" max="13308" width="13.85546875" customWidth="1"/>
    <col min="13556" max="13556" width="3.42578125" customWidth="1"/>
    <col min="13557" max="13557" width="7" customWidth="1"/>
    <col min="13558" max="13558" width="9.85546875" customWidth="1"/>
    <col min="13559" max="13559" width="64.140625" customWidth="1"/>
    <col min="13560" max="13560" width="11.42578125" customWidth="1"/>
    <col min="13561" max="13561" width="12.85546875" customWidth="1"/>
    <col min="13562" max="13562" width="15.42578125" customWidth="1"/>
    <col min="13563" max="13563" width="19.42578125" customWidth="1"/>
    <col min="13564" max="13564" width="13.85546875" customWidth="1"/>
    <col min="13812" max="13812" width="3.42578125" customWidth="1"/>
    <col min="13813" max="13813" width="7" customWidth="1"/>
    <col min="13814" max="13814" width="9.85546875" customWidth="1"/>
    <col min="13815" max="13815" width="64.140625" customWidth="1"/>
    <col min="13816" max="13816" width="11.42578125" customWidth="1"/>
    <col min="13817" max="13817" width="12.85546875" customWidth="1"/>
    <col min="13818" max="13818" width="15.42578125" customWidth="1"/>
    <col min="13819" max="13819" width="19.42578125" customWidth="1"/>
    <col min="13820" max="13820" width="13.85546875" customWidth="1"/>
    <col min="14068" max="14068" width="3.42578125" customWidth="1"/>
    <col min="14069" max="14069" width="7" customWidth="1"/>
    <col min="14070" max="14070" width="9.85546875" customWidth="1"/>
    <col min="14071" max="14071" width="64.140625" customWidth="1"/>
    <col min="14072" max="14072" width="11.42578125" customWidth="1"/>
    <col min="14073" max="14073" width="12.85546875" customWidth="1"/>
    <col min="14074" max="14074" width="15.42578125" customWidth="1"/>
    <col min="14075" max="14075" width="19.42578125" customWidth="1"/>
    <col min="14076" max="14076" width="13.85546875" customWidth="1"/>
    <col min="14324" max="14324" width="3.42578125" customWidth="1"/>
    <col min="14325" max="14325" width="7" customWidth="1"/>
    <col min="14326" max="14326" width="9.85546875" customWidth="1"/>
    <col min="14327" max="14327" width="64.140625" customWidth="1"/>
    <col min="14328" max="14328" width="11.42578125" customWidth="1"/>
    <col min="14329" max="14329" width="12.85546875" customWidth="1"/>
    <col min="14330" max="14330" width="15.42578125" customWidth="1"/>
    <col min="14331" max="14331" width="19.42578125" customWidth="1"/>
    <col min="14332" max="14332" width="13.85546875" customWidth="1"/>
    <col min="14580" max="14580" width="3.42578125" customWidth="1"/>
    <col min="14581" max="14581" width="7" customWidth="1"/>
    <col min="14582" max="14582" width="9.85546875" customWidth="1"/>
    <col min="14583" max="14583" width="64.140625" customWidth="1"/>
    <col min="14584" max="14584" width="11.42578125" customWidth="1"/>
    <col min="14585" max="14585" width="12.85546875" customWidth="1"/>
    <col min="14586" max="14586" width="15.42578125" customWidth="1"/>
    <col min="14587" max="14587" width="19.42578125" customWidth="1"/>
    <col min="14588" max="14588" width="13.85546875" customWidth="1"/>
    <col min="14836" max="14836" width="3.42578125" customWidth="1"/>
    <col min="14837" max="14837" width="7" customWidth="1"/>
    <col min="14838" max="14838" width="9.85546875" customWidth="1"/>
    <col min="14839" max="14839" width="64.140625" customWidth="1"/>
    <col min="14840" max="14840" width="11.42578125" customWidth="1"/>
    <col min="14841" max="14841" width="12.85546875" customWidth="1"/>
    <col min="14842" max="14842" width="15.42578125" customWidth="1"/>
    <col min="14843" max="14843" width="19.42578125" customWidth="1"/>
    <col min="14844" max="14844" width="13.85546875" customWidth="1"/>
    <col min="15092" max="15092" width="3.42578125" customWidth="1"/>
    <col min="15093" max="15093" width="7" customWidth="1"/>
    <col min="15094" max="15094" width="9.85546875" customWidth="1"/>
    <col min="15095" max="15095" width="64.140625" customWidth="1"/>
    <col min="15096" max="15096" width="11.42578125" customWidth="1"/>
    <col min="15097" max="15097" width="12.85546875" customWidth="1"/>
    <col min="15098" max="15098" width="15.42578125" customWidth="1"/>
    <col min="15099" max="15099" width="19.42578125" customWidth="1"/>
    <col min="15100" max="15100" width="13.85546875" customWidth="1"/>
    <col min="15348" max="15348" width="3.42578125" customWidth="1"/>
    <col min="15349" max="15349" width="7" customWidth="1"/>
    <col min="15350" max="15350" width="9.85546875" customWidth="1"/>
    <col min="15351" max="15351" width="64.140625" customWidth="1"/>
    <col min="15352" max="15352" width="11.42578125" customWidth="1"/>
    <col min="15353" max="15353" width="12.85546875" customWidth="1"/>
    <col min="15354" max="15354" width="15.42578125" customWidth="1"/>
    <col min="15355" max="15355" width="19.42578125" customWidth="1"/>
    <col min="15356" max="15356" width="13.85546875" customWidth="1"/>
    <col min="15604" max="15604" width="3.42578125" customWidth="1"/>
    <col min="15605" max="15605" width="7" customWidth="1"/>
    <col min="15606" max="15606" width="9.85546875" customWidth="1"/>
    <col min="15607" max="15607" width="64.140625" customWidth="1"/>
    <col min="15608" max="15608" width="11.42578125" customWidth="1"/>
    <col min="15609" max="15609" width="12.85546875" customWidth="1"/>
    <col min="15610" max="15610" width="15.42578125" customWidth="1"/>
    <col min="15611" max="15611" width="19.42578125" customWidth="1"/>
    <col min="15612" max="15612" width="13.85546875" customWidth="1"/>
    <col min="15860" max="15860" width="3.42578125" customWidth="1"/>
    <col min="15861" max="15861" width="7" customWidth="1"/>
    <col min="15862" max="15862" width="9.85546875" customWidth="1"/>
    <col min="15863" max="15863" width="64.140625" customWidth="1"/>
    <col min="15864" max="15864" width="11.42578125" customWidth="1"/>
    <col min="15865" max="15865" width="12.85546875" customWidth="1"/>
    <col min="15866" max="15866" width="15.42578125" customWidth="1"/>
    <col min="15867" max="15867" width="19.42578125" customWidth="1"/>
    <col min="15868" max="15868" width="13.85546875" customWidth="1"/>
    <col min="16116" max="16116" width="3.42578125" customWidth="1"/>
    <col min="16117" max="16117" width="7" customWidth="1"/>
    <col min="16118" max="16118" width="9.85546875" customWidth="1"/>
    <col min="16119" max="16119" width="64.140625" customWidth="1"/>
    <col min="16120" max="16120" width="11.42578125" customWidth="1"/>
    <col min="16121" max="16121" width="12.85546875" customWidth="1"/>
    <col min="16122" max="16122" width="15.42578125" customWidth="1"/>
    <col min="16123" max="16123" width="19.42578125" customWidth="1"/>
    <col min="16124" max="16124" width="13.85546875" customWidth="1"/>
  </cols>
  <sheetData>
    <row r="1" spans="1:8" ht="84.75" customHeight="1" thickBot="1" x14ac:dyDescent="0.4">
      <c r="B1" s="301" t="s">
        <v>352</v>
      </c>
      <c r="C1" s="302"/>
      <c r="D1" s="302"/>
      <c r="E1" s="302"/>
      <c r="F1" s="302"/>
      <c r="G1" s="302"/>
      <c r="H1" s="303"/>
    </row>
    <row r="2" spans="1:8" ht="19.5" thickBot="1" x14ac:dyDescent="0.4">
      <c r="B2" s="271" t="s">
        <v>0</v>
      </c>
      <c r="C2" s="272"/>
      <c r="D2" s="272"/>
      <c r="E2" s="272"/>
      <c r="F2" s="272"/>
      <c r="G2" s="272"/>
      <c r="H2" s="273"/>
    </row>
    <row r="3" spans="1:8" ht="19.149999999999999" customHeight="1" thickBot="1" x14ac:dyDescent="0.4">
      <c r="B3" s="304" t="s">
        <v>136</v>
      </c>
      <c r="C3" s="305"/>
      <c r="D3" s="305"/>
      <c r="E3" s="305"/>
      <c r="F3" s="305"/>
      <c r="G3" s="305"/>
      <c r="H3" s="306"/>
    </row>
    <row r="4" spans="1:8" ht="24" customHeight="1" thickBot="1" x14ac:dyDescent="0.4">
      <c r="B4" s="3"/>
      <c r="C4" s="4"/>
      <c r="D4" s="274" t="s">
        <v>2</v>
      </c>
      <c r="E4" s="274"/>
      <c r="F4" s="274"/>
      <c r="G4" s="274"/>
      <c r="H4" s="275"/>
    </row>
    <row r="5" spans="1:8" ht="39.75" customHeight="1" x14ac:dyDescent="0.35">
      <c r="A5" s="5"/>
      <c r="B5" s="6"/>
      <c r="C5" s="7" t="s">
        <v>3</v>
      </c>
      <c r="D5" s="276" t="s">
        <v>4</v>
      </c>
      <c r="E5" s="277"/>
      <c r="F5" s="277"/>
      <c r="G5" s="277"/>
      <c r="H5" s="278"/>
    </row>
    <row r="6" spans="1:8" ht="134.25" customHeight="1" x14ac:dyDescent="0.35">
      <c r="A6" s="5"/>
      <c r="B6" s="8"/>
      <c r="C6" s="9" t="s">
        <v>5</v>
      </c>
      <c r="D6" s="266" t="s">
        <v>6</v>
      </c>
      <c r="E6" s="266"/>
      <c r="F6" s="266"/>
      <c r="G6" s="266"/>
      <c r="H6" s="267"/>
    </row>
    <row r="7" spans="1:8" ht="81" customHeight="1" x14ac:dyDescent="0.35">
      <c r="A7" s="5"/>
      <c r="B7" s="10"/>
      <c r="C7" s="9" t="s">
        <v>7</v>
      </c>
      <c r="D7" s="266" t="s">
        <v>8</v>
      </c>
      <c r="E7" s="266"/>
      <c r="F7" s="266"/>
      <c r="G7" s="266"/>
      <c r="H7" s="267"/>
    </row>
    <row r="8" spans="1:8" ht="73.5" customHeight="1" x14ac:dyDescent="0.35">
      <c r="A8" s="5"/>
      <c r="B8" s="10"/>
      <c r="C8" s="9" t="s">
        <v>9</v>
      </c>
      <c r="D8" s="266" t="s">
        <v>10</v>
      </c>
      <c r="E8" s="266"/>
      <c r="F8" s="266"/>
      <c r="G8" s="266"/>
      <c r="H8" s="267"/>
    </row>
    <row r="9" spans="1:8" ht="129" customHeight="1" x14ac:dyDescent="0.35">
      <c r="A9" s="5"/>
      <c r="B9" s="10"/>
      <c r="C9" s="9" t="s">
        <v>11</v>
      </c>
      <c r="D9" s="266" t="s">
        <v>12</v>
      </c>
      <c r="E9" s="266"/>
      <c r="F9" s="266"/>
      <c r="G9" s="266"/>
      <c r="H9" s="267"/>
    </row>
    <row r="10" spans="1:8" ht="75.75" customHeight="1" x14ac:dyDescent="0.35">
      <c r="A10" s="5"/>
      <c r="B10" s="10"/>
      <c r="C10" s="9" t="s">
        <v>13</v>
      </c>
      <c r="D10" s="266" t="s">
        <v>14</v>
      </c>
      <c r="E10" s="266"/>
      <c r="F10" s="266"/>
      <c r="G10" s="266"/>
      <c r="H10" s="267"/>
    </row>
    <row r="11" spans="1:8" ht="36.75" customHeight="1" x14ac:dyDescent="0.35">
      <c r="A11" s="5"/>
      <c r="B11" s="10"/>
      <c r="C11" s="9" t="s">
        <v>15</v>
      </c>
      <c r="D11" s="266" t="s">
        <v>16</v>
      </c>
      <c r="E11" s="266"/>
      <c r="F11" s="266"/>
      <c r="G11" s="266"/>
      <c r="H11" s="267"/>
    </row>
    <row r="12" spans="1:8" ht="132" customHeight="1" x14ac:dyDescent="0.35">
      <c r="A12" s="5"/>
      <c r="B12" s="10"/>
      <c r="C12" s="9" t="s">
        <v>17</v>
      </c>
      <c r="D12" s="266" t="s">
        <v>18</v>
      </c>
      <c r="E12" s="266"/>
      <c r="F12" s="266"/>
      <c r="G12" s="266"/>
      <c r="H12" s="267"/>
    </row>
    <row r="13" spans="1:8" ht="62.25" customHeight="1" x14ac:dyDescent="0.35">
      <c r="A13" s="5"/>
      <c r="B13" s="10"/>
      <c r="C13" s="11" t="s">
        <v>19</v>
      </c>
      <c r="D13" s="266" t="s">
        <v>20</v>
      </c>
      <c r="E13" s="266"/>
      <c r="F13" s="266"/>
      <c r="G13" s="266"/>
      <c r="H13" s="267"/>
    </row>
    <row r="14" spans="1:8" ht="97.5" customHeight="1" x14ac:dyDescent="0.35">
      <c r="A14" s="5"/>
      <c r="B14" s="10"/>
      <c r="C14" s="9" t="s">
        <v>21</v>
      </c>
      <c r="D14" s="266" t="s">
        <v>22</v>
      </c>
      <c r="E14" s="266"/>
      <c r="F14" s="266"/>
      <c r="G14" s="266"/>
      <c r="H14" s="267"/>
    </row>
    <row r="15" spans="1:8" ht="172.5" customHeight="1" x14ac:dyDescent="0.35">
      <c r="A15" s="5"/>
      <c r="B15" s="10"/>
      <c r="C15" s="9" t="s">
        <v>23</v>
      </c>
      <c r="D15" s="266" t="s">
        <v>24</v>
      </c>
      <c r="E15" s="266"/>
      <c r="F15" s="266"/>
      <c r="G15" s="266"/>
      <c r="H15" s="267"/>
    </row>
    <row r="16" spans="1:8" ht="133.5" customHeight="1" x14ac:dyDescent="0.35">
      <c r="A16" s="5"/>
      <c r="B16" s="10"/>
      <c r="C16" s="9" t="s">
        <v>25</v>
      </c>
      <c r="D16" s="266" t="s">
        <v>26</v>
      </c>
      <c r="E16" s="266"/>
      <c r="F16" s="266"/>
      <c r="G16" s="266"/>
      <c r="H16" s="267"/>
    </row>
    <row r="17" spans="1:31" ht="90.75" customHeight="1" x14ac:dyDescent="0.35">
      <c r="A17" s="5"/>
      <c r="B17" s="10"/>
      <c r="C17" s="9" t="s">
        <v>27</v>
      </c>
      <c r="D17" s="266" t="s">
        <v>28</v>
      </c>
      <c r="E17" s="266"/>
      <c r="F17" s="266"/>
      <c r="G17" s="266"/>
      <c r="H17" s="267"/>
    </row>
    <row r="18" spans="1:31" ht="76.5" customHeight="1" x14ac:dyDescent="0.35">
      <c r="A18" s="5"/>
      <c r="B18" s="10"/>
      <c r="C18" s="9" t="s">
        <v>29</v>
      </c>
      <c r="D18" s="266" t="s">
        <v>30</v>
      </c>
      <c r="E18" s="266"/>
      <c r="F18" s="266"/>
      <c r="G18" s="266"/>
      <c r="H18" s="267"/>
    </row>
    <row r="19" spans="1:31" ht="70.5" customHeight="1" thickBot="1" x14ac:dyDescent="0.4">
      <c r="A19" s="5"/>
      <c r="B19" s="12"/>
      <c r="C19" s="13" t="s">
        <v>31</v>
      </c>
      <c r="D19" s="279" t="s">
        <v>32</v>
      </c>
      <c r="E19" s="279"/>
      <c r="F19" s="279"/>
      <c r="G19" s="279"/>
      <c r="H19" s="280"/>
    </row>
    <row r="20" spans="1:31" ht="18.75" thickBot="1" x14ac:dyDescent="0.4">
      <c r="B20" s="14"/>
      <c r="C20" s="14"/>
      <c r="D20" s="14"/>
      <c r="E20" s="14"/>
      <c r="F20" s="15"/>
      <c r="G20" s="14"/>
      <c r="H20" s="14"/>
    </row>
    <row r="21" spans="1:31" ht="56.25" x14ac:dyDescent="0.35">
      <c r="B21" s="6" t="s">
        <v>33</v>
      </c>
      <c r="C21" s="16" t="s">
        <v>34</v>
      </c>
      <c r="D21" s="16" t="s">
        <v>35</v>
      </c>
      <c r="E21" s="16" t="s">
        <v>36</v>
      </c>
      <c r="F21" s="17" t="s">
        <v>37</v>
      </c>
      <c r="G21" s="18" t="s">
        <v>38</v>
      </c>
      <c r="H21" s="19" t="s">
        <v>39</v>
      </c>
    </row>
    <row r="22" spans="1:31" ht="19.5" thickBot="1" x14ac:dyDescent="0.4">
      <c r="B22" s="20">
        <v>1</v>
      </c>
      <c r="C22" s="21">
        <v>2</v>
      </c>
      <c r="D22" s="21">
        <v>3</v>
      </c>
      <c r="E22" s="21">
        <v>4</v>
      </c>
      <c r="F22" s="21">
        <v>5</v>
      </c>
      <c r="G22" s="22">
        <v>6</v>
      </c>
      <c r="H22" s="23">
        <v>7</v>
      </c>
    </row>
    <row r="23" spans="1:31" ht="19.5" thickBot="1" x14ac:dyDescent="0.4">
      <c r="B23" s="25"/>
      <c r="C23" s="26"/>
      <c r="D23" s="27" t="s">
        <v>40</v>
      </c>
      <c r="E23" s="28"/>
      <c r="F23" s="29"/>
      <c r="G23" s="30"/>
      <c r="H23" s="31"/>
    </row>
    <row r="24" spans="1:31" ht="15.75" customHeight="1" x14ac:dyDescent="0.35">
      <c r="B24" s="32">
        <v>1</v>
      </c>
      <c r="C24" s="33" t="s">
        <v>137</v>
      </c>
      <c r="D24" s="34" t="s">
        <v>131</v>
      </c>
      <c r="E24" s="35" t="s">
        <v>42</v>
      </c>
      <c r="F24" s="36">
        <v>1</v>
      </c>
      <c r="G24" s="430">
        <v>0</v>
      </c>
      <c r="H24" s="432">
        <f t="shared" ref="H24:H29" si="0">F24*G24</f>
        <v>0</v>
      </c>
    </row>
    <row r="25" spans="1:31" ht="36" customHeight="1" x14ac:dyDescent="0.35">
      <c r="B25" s="37">
        <v>2</v>
      </c>
      <c r="C25" s="62" t="s">
        <v>41</v>
      </c>
      <c r="D25" s="39" t="s">
        <v>132</v>
      </c>
      <c r="E25" s="40" t="s">
        <v>42</v>
      </c>
      <c r="F25" s="41">
        <v>1</v>
      </c>
      <c r="G25" s="365">
        <v>0</v>
      </c>
      <c r="H25" s="433">
        <f t="shared" si="0"/>
        <v>0</v>
      </c>
    </row>
    <row r="26" spans="1:31" ht="22.5" customHeight="1" x14ac:dyDescent="0.35">
      <c r="B26" s="37">
        <v>3</v>
      </c>
      <c r="C26" s="42" t="s">
        <v>138</v>
      </c>
      <c r="D26" s="43" t="s">
        <v>45</v>
      </c>
      <c r="E26" s="40" t="s">
        <v>42</v>
      </c>
      <c r="F26" s="41">
        <v>1</v>
      </c>
      <c r="G26" s="365">
        <v>0</v>
      </c>
      <c r="H26" s="433">
        <f t="shared" si="0"/>
        <v>0</v>
      </c>
    </row>
    <row r="27" spans="1:31" ht="36" customHeight="1" x14ac:dyDescent="0.35">
      <c r="B27" s="37">
        <v>4</v>
      </c>
      <c r="C27" s="42" t="s">
        <v>139</v>
      </c>
      <c r="D27" s="43" t="s">
        <v>47</v>
      </c>
      <c r="E27" s="40" t="s">
        <v>42</v>
      </c>
      <c r="F27" s="41">
        <v>1</v>
      </c>
      <c r="G27" s="365">
        <v>0</v>
      </c>
      <c r="H27" s="433">
        <f t="shared" si="0"/>
        <v>0</v>
      </c>
    </row>
    <row r="28" spans="1:31" ht="56.25" customHeight="1" x14ac:dyDescent="0.35">
      <c r="B28" s="37">
        <v>5</v>
      </c>
      <c r="C28" s="42" t="s">
        <v>140</v>
      </c>
      <c r="D28" s="43" t="s">
        <v>49</v>
      </c>
      <c r="E28" s="40" t="s">
        <v>42</v>
      </c>
      <c r="F28" s="41">
        <v>1</v>
      </c>
      <c r="G28" s="365">
        <v>0</v>
      </c>
      <c r="H28" s="433">
        <f t="shared" si="0"/>
        <v>0</v>
      </c>
    </row>
    <row r="29" spans="1:31" ht="36.75" customHeight="1" thickBot="1" x14ac:dyDescent="0.4">
      <c r="B29" s="44">
        <v>6</v>
      </c>
      <c r="C29" s="112" t="s">
        <v>44</v>
      </c>
      <c r="D29" s="45" t="s">
        <v>50</v>
      </c>
      <c r="E29" s="46" t="s">
        <v>42</v>
      </c>
      <c r="F29" s="47">
        <v>1</v>
      </c>
      <c r="G29" s="434">
        <v>0</v>
      </c>
      <c r="H29" s="435">
        <f t="shared" si="0"/>
        <v>0</v>
      </c>
    </row>
    <row r="30" spans="1:31" ht="21" customHeight="1" thickBot="1" x14ac:dyDescent="0.4">
      <c r="B30" s="48"/>
      <c r="C30" s="49"/>
      <c r="D30" s="49"/>
      <c r="E30" s="290" t="s">
        <v>51</v>
      </c>
      <c r="F30" s="290"/>
      <c r="G30" s="291"/>
      <c r="H30" s="431">
        <f>SUM(H24:H29)</f>
        <v>0</v>
      </c>
    </row>
    <row r="31" spans="1:31" s="56" customFormat="1" ht="19.5" thickBot="1" x14ac:dyDescent="0.3">
      <c r="A31" s="51"/>
      <c r="B31" s="52"/>
      <c r="C31" s="53"/>
      <c r="D31" s="27" t="s">
        <v>52</v>
      </c>
      <c r="E31" s="54"/>
      <c r="F31" s="54"/>
      <c r="G31" s="54"/>
      <c r="H31" s="55"/>
      <c r="I31" s="51"/>
      <c r="J31" s="51"/>
      <c r="K31" s="51"/>
      <c r="L31" s="51"/>
      <c r="M31" s="51"/>
      <c r="N31" s="51"/>
      <c r="O31" s="51"/>
      <c r="P31" s="51"/>
      <c r="Q31" s="51"/>
      <c r="R31" s="51"/>
      <c r="S31" s="51"/>
      <c r="T31" s="51"/>
      <c r="U31" s="51"/>
      <c r="V31" s="51"/>
      <c r="W31" s="51"/>
      <c r="X31" s="51"/>
      <c r="Y31" s="51"/>
      <c r="Z31" s="51"/>
      <c r="AA31" s="51"/>
      <c r="AB31" s="51"/>
      <c r="AC31" s="51"/>
      <c r="AD31" s="51"/>
      <c r="AE31" s="51"/>
    </row>
    <row r="32" spans="1:31" s="56" customFormat="1" ht="18.75" x14ac:dyDescent="0.35">
      <c r="A32" s="51"/>
      <c r="B32" s="32">
        <v>7</v>
      </c>
      <c r="C32" s="33" t="s">
        <v>53</v>
      </c>
      <c r="D32" s="57" t="s">
        <v>54</v>
      </c>
      <c r="E32" s="35" t="s">
        <v>55</v>
      </c>
      <c r="F32" s="58">
        <v>1.5</v>
      </c>
      <c r="G32" s="430">
        <v>0</v>
      </c>
      <c r="H32" s="432">
        <f>F32*G32</f>
        <v>0</v>
      </c>
      <c r="I32" s="51"/>
      <c r="J32" s="51"/>
      <c r="K32" s="51"/>
      <c r="L32" s="51"/>
      <c r="M32" s="51"/>
      <c r="N32" s="51"/>
      <c r="O32" s="51"/>
      <c r="P32" s="51"/>
      <c r="Q32" s="51"/>
      <c r="R32" s="51"/>
      <c r="S32" s="51"/>
      <c r="T32" s="51"/>
      <c r="U32" s="51"/>
      <c r="V32" s="51"/>
      <c r="W32" s="51"/>
      <c r="X32" s="51"/>
      <c r="Y32" s="51"/>
      <c r="Z32" s="51"/>
      <c r="AA32" s="51"/>
      <c r="AB32" s="51"/>
      <c r="AC32" s="51"/>
      <c r="AD32" s="51"/>
      <c r="AE32" s="51"/>
    </row>
    <row r="33" spans="1:31" s="56" customFormat="1" ht="57" thickBot="1" x14ac:dyDescent="0.4">
      <c r="A33" s="51"/>
      <c r="B33" s="44">
        <v>8</v>
      </c>
      <c r="C33" s="112" t="s">
        <v>57</v>
      </c>
      <c r="D33" s="113" t="s">
        <v>159</v>
      </c>
      <c r="E33" s="46" t="s">
        <v>59</v>
      </c>
      <c r="F33" s="74">
        <v>7598</v>
      </c>
      <c r="G33" s="434">
        <v>0</v>
      </c>
      <c r="H33" s="435">
        <f>F33*G33</f>
        <v>0</v>
      </c>
      <c r="I33" s="51"/>
      <c r="J33" s="51"/>
      <c r="K33" s="51"/>
      <c r="L33" s="51"/>
      <c r="M33" s="51"/>
      <c r="N33" s="51"/>
      <c r="O33" s="51"/>
      <c r="P33" s="51"/>
      <c r="Q33" s="51"/>
      <c r="R33" s="51"/>
      <c r="S33" s="51"/>
      <c r="T33" s="51"/>
      <c r="U33" s="51"/>
      <c r="V33" s="51"/>
      <c r="W33" s="51"/>
      <c r="X33" s="51"/>
      <c r="Y33" s="51"/>
      <c r="Z33" s="51"/>
      <c r="AA33" s="51"/>
      <c r="AB33" s="51"/>
      <c r="AC33" s="51"/>
      <c r="AD33" s="51"/>
      <c r="AE33" s="51"/>
    </row>
    <row r="34" spans="1:31" s="56" customFormat="1" ht="19.899999999999999" customHeight="1" thickBot="1" x14ac:dyDescent="0.4">
      <c r="A34" s="51"/>
      <c r="B34" s="292" t="s">
        <v>66</v>
      </c>
      <c r="C34" s="293"/>
      <c r="D34" s="293"/>
      <c r="E34" s="293"/>
      <c r="F34" s="293"/>
      <c r="G34" s="294"/>
      <c r="H34" s="431">
        <f>SUM(H32:H33)</f>
        <v>0</v>
      </c>
      <c r="I34" s="51"/>
      <c r="J34" s="51"/>
      <c r="K34" s="51"/>
      <c r="L34" s="51"/>
      <c r="M34" s="51"/>
      <c r="N34" s="51"/>
      <c r="O34" s="51"/>
      <c r="P34" s="51"/>
      <c r="Q34" s="51"/>
      <c r="R34" s="51"/>
      <c r="S34" s="51"/>
      <c r="T34" s="51"/>
      <c r="U34" s="51"/>
      <c r="V34" s="51"/>
      <c r="W34" s="51"/>
      <c r="X34" s="51"/>
      <c r="Y34" s="51"/>
      <c r="Z34" s="51"/>
      <c r="AA34" s="51"/>
      <c r="AB34" s="51"/>
      <c r="AC34" s="51"/>
      <c r="AD34" s="51"/>
      <c r="AE34" s="51"/>
    </row>
    <row r="35" spans="1:31" s="56" customFormat="1" ht="16.149999999999999" customHeight="1" thickBot="1" x14ac:dyDescent="0.4">
      <c r="A35" s="51"/>
      <c r="B35" s="64"/>
      <c r="C35" s="64"/>
      <c r="D35" s="27" t="s">
        <v>67</v>
      </c>
      <c r="E35" s="65"/>
      <c r="F35" s="66"/>
      <c r="G35" s="66"/>
      <c r="H35" s="67"/>
      <c r="I35" s="51"/>
      <c r="J35" s="51"/>
      <c r="K35" s="51"/>
      <c r="L35" s="51"/>
      <c r="M35" s="51"/>
      <c r="N35" s="51"/>
      <c r="O35" s="51"/>
      <c r="P35" s="51"/>
      <c r="Q35" s="51"/>
      <c r="R35" s="51"/>
      <c r="S35" s="51"/>
      <c r="T35" s="51"/>
      <c r="U35" s="51"/>
      <c r="V35" s="51"/>
      <c r="W35" s="51"/>
      <c r="X35" s="51"/>
      <c r="Y35" s="51"/>
      <c r="Z35" s="51"/>
      <c r="AA35" s="51"/>
      <c r="AB35" s="51"/>
      <c r="AC35" s="51"/>
      <c r="AD35" s="51"/>
      <c r="AE35" s="51"/>
    </row>
    <row r="36" spans="1:31" s="56" customFormat="1" ht="59.25" customHeight="1" x14ac:dyDescent="0.35">
      <c r="A36" s="51"/>
      <c r="B36" s="32">
        <v>9</v>
      </c>
      <c r="C36" s="33" t="s">
        <v>133</v>
      </c>
      <c r="D36" s="68" t="s">
        <v>190</v>
      </c>
      <c r="E36" s="69" t="s">
        <v>70</v>
      </c>
      <c r="F36" s="58">
        <v>1419</v>
      </c>
      <c r="G36" s="430">
        <v>0</v>
      </c>
      <c r="H36" s="432">
        <f>F36*G36</f>
        <v>0</v>
      </c>
      <c r="I36" s="51"/>
      <c r="J36" s="51"/>
      <c r="K36" s="51"/>
      <c r="L36" s="51"/>
      <c r="M36" s="51"/>
      <c r="N36" s="51"/>
      <c r="O36" s="51"/>
      <c r="P36" s="51"/>
      <c r="Q36" s="51"/>
      <c r="R36" s="51"/>
      <c r="S36" s="51"/>
      <c r="T36" s="51"/>
      <c r="U36" s="51"/>
      <c r="V36" s="51"/>
      <c r="W36" s="51"/>
      <c r="X36" s="51"/>
      <c r="Y36" s="51"/>
      <c r="Z36" s="51"/>
      <c r="AA36" s="51"/>
      <c r="AB36" s="51"/>
      <c r="AC36" s="51"/>
      <c r="AD36" s="51"/>
      <c r="AE36" s="51"/>
    </row>
    <row r="37" spans="1:31" s="72" customFormat="1" ht="37.5" x14ac:dyDescent="0.35">
      <c r="A37" s="71"/>
      <c r="B37" s="37">
        <v>10</v>
      </c>
      <c r="C37" s="42" t="s">
        <v>68</v>
      </c>
      <c r="D37" s="63" t="s">
        <v>141</v>
      </c>
      <c r="E37" s="70" t="s">
        <v>70</v>
      </c>
      <c r="F37" s="59">
        <v>719</v>
      </c>
      <c r="G37" s="365">
        <v>0</v>
      </c>
      <c r="H37" s="433">
        <f t="shared" ref="H37:H39" si="1">F37*G37</f>
        <v>0</v>
      </c>
      <c r="I37" s="71"/>
      <c r="J37" s="71"/>
      <c r="K37" s="71"/>
      <c r="L37" s="71"/>
      <c r="M37" s="71"/>
      <c r="N37" s="71"/>
      <c r="O37" s="71"/>
      <c r="P37" s="71"/>
      <c r="Q37" s="71"/>
      <c r="R37" s="71"/>
      <c r="S37" s="71"/>
      <c r="T37" s="71"/>
      <c r="U37" s="71"/>
      <c r="V37" s="71"/>
      <c r="W37" s="71"/>
      <c r="X37" s="71"/>
      <c r="Y37" s="71"/>
      <c r="Z37" s="71"/>
      <c r="AA37" s="71"/>
      <c r="AB37" s="71"/>
      <c r="AC37" s="71"/>
      <c r="AD37" s="71"/>
      <c r="AE37" s="71"/>
    </row>
    <row r="38" spans="1:31" s="72" customFormat="1" ht="18.75" x14ac:dyDescent="0.35">
      <c r="A38" s="71"/>
      <c r="B38" s="37">
        <v>11</v>
      </c>
      <c r="C38" s="42" t="s">
        <v>71</v>
      </c>
      <c r="D38" s="63" t="s">
        <v>72</v>
      </c>
      <c r="E38" s="70" t="s">
        <v>59</v>
      </c>
      <c r="F38" s="59">
        <v>11462</v>
      </c>
      <c r="G38" s="365">
        <v>0</v>
      </c>
      <c r="H38" s="433">
        <f t="shared" si="1"/>
        <v>0</v>
      </c>
      <c r="I38" s="71"/>
      <c r="J38" s="71"/>
      <c r="K38" s="71"/>
      <c r="L38" s="71"/>
      <c r="M38" s="71"/>
      <c r="N38" s="71"/>
      <c r="O38" s="71"/>
      <c r="P38" s="71"/>
      <c r="Q38" s="71"/>
      <c r="R38" s="71"/>
      <c r="S38" s="71"/>
      <c r="T38" s="71"/>
      <c r="U38" s="71"/>
      <c r="V38" s="71"/>
      <c r="W38" s="71"/>
      <c r="X38" s="71"/>
      <c r="Y38" s="71"/>
      <c r="Z38" s="71"/>
      <c r="AA38" s="71"/>
      <c r="AB38" s="71"/>
      <c r="AC38" s="71"/>
      <c r="AD38" s="71"/>
      <c r="AE38" s="71"/>
    </row>
    <row r="39" spans="1:31" s="56" customFormat="1" ht="19.5" thickBot="1" x14ac:dyDescent="0.4">
      <c r="A39" s="51"/>
      <c r="B39" s="44">
        <v>12</v>
      </c>
      <c r="C39" s="112" t="s">
        <v>73</v>
      </c>
      <c r="D39" s="148" t="s">
        <v>189</v>
      </c>
      <c r="E39" s="73" t="s">
        <v>70</v>
      </c>
      <c r="F39" s="74">
        <v>1456</v>
      </c>
      <c r="G39" s="434">
        <v>0</v>
      </c>
      <c r="H39" s="435">
        <f t="shared" si="1"/>
        <v>0</v>
      </c>
      <c r="I39" s="51"/>
      <c r="J39" s="51"/>
      <c r="K39" s="51"/>
      <c r="L39" s="51"/>
      <c r="M39" s="51"/>
      <c r="N39" s="51"/>
      <c r="O39" s="51"/>
      <c r="P39" s="51"/>
      <c r="Q39" s="51"/>
      <c r="R39" s="51"/>
      <c r="S39" s="51"/>
      <c r="T39" s="51"/>
      <c r="U39" s="51"/>
      <c r="V39" s="51"/>
      <c r="W39" s="51"/>
      <c r="X39" s="51"/>
      <c r="Y39" s="51"/>
      <c r="Z39" s="51"/>
      <c r="AA39" s="51"/>
      <c r="AB39" s="51"/>
      <c r="AC39" s="51"/>
      <c r="AD39" s="51"/>
      <c r="AE39" s="51"/>
    </row>
    <row r="40" spans="1:31" s="56" customFormat="1" ht="19.5" customHeight="1" thickBot="1" x14ac:dyDescent="0.4">
      <c r="A40" s="51"/>
      <c r="B40" s="292" t="s">
        <v>78</v>
      </c>
      <c r="C40" s="293"/>
      <c r="D40" s="293"/>
      <c r="E40" s="293"/>
      <c r="F40" s="293"/>
      <c r="G40" s="294"/>
      <c r="H40" s="431">
        <f>SUM(H36:H39)</f>
        <v>0</v>
      </c>
      <c r="I40" s="51"/>
      <c r="J40" s="51"/>
      <c r="K40" s="51"/>
      <c r="L40" s="51"/>
      <c r="M40" s="51"/>
      <c r="N40" s="51"/>
      <c r="O40" s="51"/>
      <c r="P40" s="51"/>
      <c r="Q40" s="51"/>
      <c r="R40" s="51"/>
      <c r="S40" s="51"/>
      <c r="T40" s="51"/>
      <c r="U40" s="51"/>
      <c r="V40" s="51"/>
      <c r="W40" s="51"/>
      <c r="X40" s="51"/>
      <c r="Y40" s="51"/>
      <c r="Z40" s="51"/>
      <c r="AA40" s="51"/>
      <c r="AB40" s="51"/>
      <c r="AC40" s="51"/>
      <c r="AD40" s="51"/>
      <c r="AE40" s="51"/>
    </row>
    <row r="41" spans="1:31" s="56" customFormat="1" ht="16.899999999999999" customHeight="1" thickBot="1" x14ac:dyDescent="0.4">
      <c r="A41" s="51"/>
      <c r="B41" s="75"/>
      <c r="C41" s="76"/>
      <c r="D41" s="27" t="s">
        <v>79</v>
      </c>
      <c r="E41" s="77"/>
      <c r="F41" s="78"/>
      <c r="G41" s="78"/>
      <c r="H41" s="79"/>
      <c r="I41" s="51"/>
      <c r="J41" s="51"/>
      <c r="K41" s="51"/>
      <c r="L41" s="51"/>
      <c r="M41" s="51"/>
      <c r="N41" s="51"/>
      <c r="O41" s="51"/>
      <c r="P41" s="51"/>
      <c r="Q41" s="51"/>
      <c r="R41" s="51"/>
      <c r="S41" s="51"/>
      <c r="T41" s="51"/>
      <c r="U41" s="51"/>
      <c r="V41" s="51"/>
      <c r="W41" s="51"/>
      <c r="X41" s="51"/>
      <c r="Y41" s="51"/>
      <c r="Z41" s="51"/>
      <c r="AA41" s="51"/>
      <c r="AB41" s="51"/>
      <c r="AC41" s="51"/>
      <c r="AD41" s="51"/>
      <c r="AE41" s="51"/>
    </row>
    <row r="42" spans="1:31" s="56" customFormat="1" ht="56.25" x14ac:dyDescent="0.35">
      <c r="A42" s="51"/>
      <c r="B42" s="32">
        <v>13</v>
      </c>
      <c r="C42" s="33" t="s">
        <v>77</v>
      </c>
      <c r="D42" s="57" t="s">
        <v>80</v>
      </c>
      <c r="E42" s="35" t="s">
        <v>70</v>
      </c>
      <c r="F42" s="58">
        <v>2951</v>
      </c>
      <c r="G42" s="430">
        <v>0</v>
      </c>
      <c r="H42" s="432">
        <f>(F42*G42)</f>
        <v>0</v>
      </c>
      <c r="I42" s="51"/>
      <c r="J42" s="51"/>
      <c r="K42" s="51"/>
      <c r="L42" s="51"/>
      <c r="M42" s="51"/>
      <c r="N42" s="51"/>
      <c r="O42" s="51"/>
      <c r="P42" s="51"/>
      <c r="Q42" s="51"/>
      <c r="R42" s="51"/>
      <c r="S42" s="51"/>
      <c r="T42" s="51"/>
      <c r="U42" s="51"/>
      <c r="V42" s="51"/>
      <c r="W42" s="51"/>
      <c r="X42" s="51"/>
      <c r="Y42" s="51"/>
      <c r="Z42" s="51"/>
      <c r="AA42" s="51"/>
      <c r="AB42" s="51"/>
      <c r="AC42" s="51"/>
      <c r="AD42" s="51"/>
      <c r="AE42" s="51"/>
    </row>
    <row r="43" spans="1:31" ht="56.25" x14ac:dyDescent="0.35">
      <c r="A43" s="80"/>
      <c r="B43" s="149">
        <v>14</v>
      </c>
      <c r="C43" s="81" t="s">
        <v>81</v>
      </c>
      <c r="D43" s="82" t="s">
        <v>142</v>
      </c>
      <c r="E43" s="40" t="s">
        <v>70</v>
      </c>
      <c r="F43" s="84">
        <v>105</v>
      </c>
      <c r="G43" s="365">
        <v>0</v>
      </c>
      <c r="H43" s="433">
        <f t="shared" ref="H43:H44" si="2">(F43*G43)</f>
        <v>0</v>
      </c>
      <c r="I43" s="150"/>
      <c r="J43"/>
      <c r="K43"/>
      <c r="L43"/>
      <c r="M43"/>
      <c r="N43"/>
      <c r="O43"/>
      <c r="P43"/>
      <c r="Q43"/>
      <c r="R43"/>
      <c r="S43"/>
      <c r="T43"/>
      <c r="U43"/>
      <c r="V43"/>
      <c r="W43"/>
      <c r="X43"/>
      <c r="Y43"/>
      <c r="Z43"/>
      <c r="AA43"/>
      <c r="AB43"/>
      <c r="AC43"/>
      <c r="AD43"/>
      <c r="AE43"/>
    </row>
    <row r="44" spans="1:31" s="56" customFormat="1" ht="57" thickBot="1" x14ac:dyDescent="0.4">
      <c r="A44" s="51"/>
      <c r="B44" s="44">
        <v>15</v>
      </c>
      <c r="C44" s="112" t="s">
        <v>83</v>
      </c>
      <c r="D44" s="113" t="s">
        <v>157</v>
      </c>
      <c r="E44" s="46" t="s">
        <v>59</v>
      </c>
      <c r="F44" s="74">
        <v>7500</v>
      </c>
      <c r="G44" s="434">
        <v>0</v>
      </c>
      <c r="H44" s="435">
        <f t="shared" si="2"/>
        <v>0</v>
      </c>
      <c r="I44" s="51"/>
      <c r="J44" s="51"/>
      <c r="K44" s="51"/>
      <c r="L44" s="51"/>
      <c r="M44" s="51"/>
      <c r="N44" s="51"/>
      <c r="O44" s="51"/>
      <c r="P44" s="51"/>
      <c r="Q44" s="51"/>
      <c r="R44" s="51"/>
      <c r="S44" s="51"/>
      <c r="T44" s="51"/>
      <c r="U44" s="51"/>
      <c r="V44" s="51"/>
      <c r="W44" s="51"/>
      <c r="X44" s="51"/>
      <c r="Y44" s="51"/>
      <c r="Z44" s="51"/>
      <c r="AA44" s="51"/>
      <c r="AB44" s="51"/>
      <c r="AC44" s="51"/>
      <c r="AD44" s="51"/>
      <c r="AE44" s="51"/>
    </row>
    <row r="45" spans="1:31" s="56" customFormat="1" ht="16.149999999999999" customHeight="1" thickBot="1" x14ac:dyDescent="0.3">
      <c r="A45" s="51"/>
      <c r="B45" s="298" t="s">
        <v>90</v>
      </c>
      <c r="C45" s="299"/>
      <c r="D45" s="299"/>
      <c r="E45" s="299"/>
      <c r="F45" s="299"/>
      <c r="G45" s="300"/>
      <c r="H45" s="431">
        <f>SUM(H42:H44)</f>
        <v>0</v>
      </c>
      <c r="I45" s="51"/>
      <c r="J45" s="51"/>
      <c r="K45" s="51"/>
      <c r="L45" s="51"/>
      <c r="M45" s="51"/>
      <c r="N45" s="51"/>
      <c r="O45" s="51"/>
      <c r="P45" s="51"/>
      <c r="Q45" s="51"/>
      <c r="R45" s="51"/>
      <c r="S45" s="51"/>
      <c r="T45" s="51"/>
      <c r="U45" s="51"/>
      <c r="V45" s="51"/>
      <c r="W45" s="51"/>
      <c r="X45" s="51"/>
      <c r="Y45" s="51"/>
      <c r="Z45" s="51"/>
      <c r="AA45" s="51"/>
      <c r="AB45" s="51"/>
      <c r="AC45" s="51"/>
      <c r="AD45" s="51"/>
      <c r="AE45" s="51"/>
    </row>
    <row r="46" spans="1:31" s="51" customFormat="1" ht="20.45" customHeight="1" thickBot="1" x14ac:dyDescent="0.4">
      <c r="B46" s="91"/>
      <c r="C46" s="92"/>
      <c r="D46" s="193" t="s">
        <v>91</v>
      </c>
      <c r="E46" s="192"/>
      <c r="F46" s="94"/>
      <c r="G46" s="95"/>
      <c r="H46" s="79"/>
    </row>
    <row r="47" spans="1:31" s="51" customFormat="1" ht="65.25" customHeight="1" thickBot="1" x14ac:dyDescent="0.4">
      <c r="B47" s="173">
        <v>16</v>
      </c>
      <c r="C47" s="174"/>
      <c r="D47" s="161" t="s">
        <v>143</v>
      </c>
      <c r="E47" s="175" t="s">
        <v>61</v>
      </c>
      <c r="F47" s="176">
        <v>354</v>
      </c>
      <c r="G47" s="445">
        <v>0</v>
      </c>
      <c r="H47" s="446">
        <f t="shared" ref="H47" si="3">(F47*G47)</f>
        <v>0</v>
      </c>
    </row>
    <row r="48" spans="1:31" s="56" customFormat="1" ht="21.75" customHeight="1" thickBot="1" x14ac:dyDescent="0.4">
      <c r="A48" s="51"/>
      <c r="B48" s="292" t="s">
        <v>105</v>
      </c>
      <c r="C48" s="293"/>
      <c r="D48" s="293"/>
      <c r="E48" s="293"/>
      <c r="F48" s="293"/>
      <c r="G48" s="294"/>
      <c r="H48" s="431">
        <f>SUM(H47:H47)</f>
        <v>0</v>
      </c>
      <c r="I48" s="51"/>
      <c r="J48" s="51"/>
      <c r="K48" s="51"/>
      <c r="L48" s="51"/>
      <c r="M48" s="51"/>
      <c r="N48" s="51"/>
      <c r="O48" s="51"/>
      <c r="P48" s="51"/>
      <c r="Q48" s="51"/>
      <c r="R48" s="51"/>
      <c r="S48" s="51"/>
      <c r="T48" s="51"/>
      <c r="U48" s="51"/>
      <c r="V48" s="51"/>
      <c r="W48" s="51"/>
      <c r="X48" s="51"/>
      <c r="Y48" s="51"/>
      <c r="Z48" s="51"/>
      <c r="AA48" s="51"/>
      <c r="AB48" s="51"/>
      <c r="AC48" s="51"/>
      <c r="AD48" s="51"/>
      <c r="AE48" s="51"/>
    </row>
    <row r="49" spans="1:31" ht="19.5" thickBot="1" x14ac:dyDescent="0.4">
      <c r="A49" s="2"/>
      <c r="B49" s="99"/>
      <c r="C49" s="100"/>
      <c r="D49" s="179" t="s">
        <v>144</v>
      </c>
      <c r="E49" s="100"/>
      <c r="F49" s="100"/>
      <c r="G49" s="180"/>
      <c r="H49" s="103"/>
      <c r="J49"/>
      <c r="K49"/>
      <c r="L49"/>
      <c r="M49"/>
      <c r="N49"/>
      <c r="O49"/>
      <c r="P49"/>
      <c r="Q49"/>
      <c r="R49"/>
      <c r="S49"/>
      <c r="T49"/>
      <c r="U49"/>
      <c r="V49"/>
      <c r="W49"/>
      <c r="X49"/>
      <c r="Y49"/>
      <c r="Z49"/>
      <c r="AA49"/>
      <c r="AB49"/>
      <c r="AC49"/>
      <c r="AD49"/>
      <c r="AE49"/>
    </row>
    <row r="50" spans="1:31" ht="19.5" thickBot="1" x14ac:dyDescent="0.4">
      <c r="A50" s="2"/>
      <c r="B50" s="104"/>
      <c r="C50" s="105"/>
      <c r="D50" s="93" t="s">
        <v>145</v>
      </c>
      <c r="E50" s="107"/>
      <c r="F50" s="102"/>
      <c r="G50" s="102"/>
      <c r="H50" s="108"/>
      <c r="J50"/>
      <c r="K50"/>
      <c r="L50"/>
      <c r="M50"/>
      <c r="N50"/>
      <c r="O50"/>
      <c r="P50"/>
      <c r="Q50"/>
      <c r="R50"/>
      <c r="S50"/>
      <c r="T50"/>
      <c r="U50"/>
      <c r="V50"/>
      <c r="W50"/>
      <c r="X50"/>
      <c r="Y50"/>
      <c r="Z50"/>
      <c r="AA50"/>
      <c r="AB50"/>
      <c r="AC50"/>
      <c r="AD50"/>
      <c r="AE50"/>
    </row>
    <row r="51" spans="1:31" ht="68.25" customHeight="1" x14ac:dyDescent="0.35">
      <c r="A51" s="2"/>
      <c r="B51" s="109">
        <v>17</v>
      </c>
      <c r="C51" s="33" t="s">
        <v>108</v>
      </c>
      <c r="D51" s="57" t="s">
        <v>343</v>
      </c>
      <c r="E51" s="69" t="s">
        <v>64</v>
      </c>
      <c r="F51" s="58">
        <v>25</v>
      </c>
      <c r="G51" s="430">
        <v>0</v>
      </c>
      <c r="H51" s="432">
        <f t="shared" ref="H51:H54" si="4">(F51*G51)</f>
        <v>0</v>
      </c>
      <c r="I51"/>
      <c r="J51"/>
      <c r="K51"/>
      <c r="L51"/>
      <c r="M51"/>
      <c r="N51"/>
      <c r="O51"/>
      <c r="P51"/>
      <c r="Q51"/>
      <c r="R51"/>
      <c r="S51"/>
      <c r="T51"/>
      <c r="U51"/>
      <c r="V51"/>
      <c r="W51"/>
      <c r="X51"/>
      <c r="Y51"/>
      <c r="Z51"/>
      <c r="AA51"/>
      <c r="AB51"/>
      <c r="AC51"/>
      <c r="AD51"/>
      <c r="AE51"/>
    </row>
    <row r="52" spans="1:31" ht="83.25" customHeight="1" x14ac:dyDescent="0.35">
      <c r="A52" s="2"/>
      <c r="B52" s="10">
        <f>B51+1</f>
        <v>18</v>
      </c>
      <c r="C52" s="42" t="s">
        <v>108</v>
      </c>
      <c r="D52" s="63" t="s">
        <v>347</v>
      </c>
      <c r="E52" s="70" t="s">
        <v>64</v>
      </c>
      <c r="F52" s="59">
        <v>4</v>
      </c>
      <c r="G52" s="365">
        <v>0</v>
      </c>
      <c r="H52" s="433">
        <f t="shared" si="4"/>
        <v>0</v>
      </c>
      <c r="I52"/>
      <c r="J52"/>
      <c r="K52"/>
      <c r="L52"/>
      <c r="M52"/>
      <c r="N52"/>
      <c r="O52"/>
      <c r="P52"/>
      <c r="Q52"/>
      <c r="R52"/>
      <c r="S52"/>
      <c r="T52"/>
      <c r="U52"/>
      <c r="V52"/>
      <c r="W52"/>
      <c r="X52"/>
      <c r="Y52"/>
      <c r="Z52"/>
      <c r="AA52"/>
      <c r="AB52"/>
      <c r="AC52"/>
      <c r="AD52"/>
      <c r="AE52"/>
    </row>
    <row r="53" spans="1:31" ht="75" x14ac:dyDescent="0.35">
      <c r="A53" s="2"/>
      <c r="B53" s="10">
        <f t="shared" ref="B53:B54" si="5">B52+1</f>
        <v>19</v>
      </c>
      <c r="C53" s="42" t="s">
        <v>108</v>
      </c>
      <c r="D53" s="61" t="s">
        <v>134</v>
      </c>
      <c r="E53" s="70" t="s">
        <v>61</v>
      </c>
      <c r="F53" s="59">
        <v>25</v>
      </c>
      <c r="G53" s="365">
        <v>0</v>
      </c>
      <c r="H53" s="433">
        <f t="shared" si="4"/>
        <v>0</v>
      </c>
      <c r="I53"/>
      <c r="J53"/>
      <c r="K53"/>
      <c r="L53"/>
      <c r="M53"/>
      <c r="N53"/>
      <c r="O53"/>
      <c r="P53"/>
      <c r="Q53"/>
      <c r="R53"/>
      <c r="S53"/>
      <c r="T53"/>
      <c r="U53"/>
      <c r="V53"/>
      <c r="W53"/>
      <c r="X53"/>
      <c r="Y53"/>
      <c r="Z53"/>
      <c r="AA53"/>
      <c r="AB53"/>
      <c r="AC53"/>
      <c r="AD53"/>
      <c r="AE53"/>
    </row>
    <row r="54" spans="1:31" ht="57" thickBot="1" x14ac:dyDescent="0.4">
      <c r="A54" s="2"/>
      <c r="B54" s="12">
        <f t="shared" si="5"/>
        <v>20</v>
      </c>
      <c r="C54" s="112" t="s">
        <v>220</v>
      </c>
      <c r="D54" s="113" t="s">
        <v>135</v>
      </c>
      <c r="E54" s="73" t="s">
        <v>70</v>
      </c>
      <c r="F54" s="74">
        <v>2.4</v>
      </c>
      <c r="G54" s="434">
        <v>0</v>
      </c>
      <c r="H54" s="435">
        <f t="shared" si="4"/>
        <v>0</v>
      </c>
      <c r="I54"/>
      <c r="J54"/>
      <c r="K54"/>
      <c r="L54"/>
      <c r="M54"/>
      <c r="N54"/>
      <c r="O54"/>
      <c r="P54"/>
      <c r="Q54"/>
      <c r="R54"/>
      <c r="S54"/>
      <c r="T54"/>
      <c r="U54"/>
      <c r="V54"/>
      <c r="W54"/>
      <c r="X54"/>
      <c r="Y54"/>
      <c r="Z54"/>
      <c r="AA54"/>
      <c r="AB54"/>
      <c r="AC54"/>
      <c r="AD54"/>
      <c r="AE54"/>
    </row>
    <row r="55" spans="1:31" ht="22.5" customHeight="1" thickBot="1" x14ac:dyDescent="0.4">
      <c r="A55" s="2"/>
      <c r="B55" s="288" t="s">
        <v>146</v>
      </c>
      <c r="C55" s="289"/>
      <c r="D55" s="289"/>
      <c r="E55" s="289"/>
      <c r="F55" s="289"/>
      <c r="G55" s="289"/>
      <c r="H55" s="431">
        <f>SUM(H51:H54)</f>
        <v>0</v>
      </c>
      <c r="J55"/>
      <c r="K55"/>
      <c r="L55"/>
      <c r="M55"/>
      <c r="N55"/>
      <c r="O55"/>
      <c r="P55"/>
      <c r="Q55"/>
      <c r="R55"/>
      <c r="S55"/>
      <c r="T55"/>
      <c r="U55"/>
      <c r="V55"/>
      <c r="W55"/>
      <c r="X55"/>
      <c r="Y55"/>
      <c r="Z55"/>
      <c r="AA55"/>
      <c r="AB55"/>
      <c r="AC55"/>
      <c r="AD55"/>
      <c r="AE55"/>
    </row>
    <row r="56" spans="1:31" ht="19.5" thickBot="1" x14ac:dyDescent="0.4">
      <c r="E56" s="118"/>
    </row>
    <row r="57" spans="1:31" ht="20.25" customHeight="1" thickBot="1" x14ac:dyDescent="0.4">
      <c r="A57" s="134"/>
      <c r="B57" s="285" t="s">
        <v>147</v>
      </c>
      <c r="C57" s="286"/>
      <c r="D57" s="286"/>
      <c r="E57" s="286"/>
      <c r="F57" s="286"/>
      <c r="G57" s="287"/>
      <c r="H57" s="123"/>
    </row>
    <row r="58" spans="1:31" ht="18.75" x14ac:dyDescent="0.35">
      <c r="A58" s="134"/>
      <c r="B58" s="6"/>
      <c r="C58" s="7"/>
      <c r="D58" s="124" t="s">
        <v>119</v>
      </c>
      <c r="E58" s="124"/>
      <c r="F58" s="125"/>
      <c r="G58" s="124"/>
      <c r="H58" s="447">
        <f>H30</f>
        <v>0</v>
      </c>
    </row>
    <row r="59" spans="1:31" ht="18.75" x14ac:dyDescent="0.35">
      <c r="A59" s="134"/>
      <c r="B59" s="8"/>
      <c r="C59" s="9"/>
      <c r="D59" s="126" t="s">
        <v>120</v>
      </c>
      <c r="E59" s="126"/>
      <c r="F59" s="127"/>
      <c r="G59" s="128"/>
      <c r="H59" s="452">
        <f t="shared" ref="H59:H63" si="6">H31</f>
        <v>0</v>
      </c>
    </row>
    <row r="60" spans="1:31" s="2" customFormat="1" ht="18.75" x14ac:dyDescent="0.35">
      <c r="A60" s="134"/>
      <c r="B60" s="129"/>
      <c r="C60" s="130"/>
      <c r="D60" s="126" t="s">
        <v>121</v>
      </c>
      <c r="E60" s="131"/>
      <c r="F60" s="127"/>
      <c r="G60" s="128"/>
      <c r="H60" s="452">
        <f t="shared" si="6"/>
        <v>0</v>
      </c>
    </row>
    <row r="61" spans="1:31" s="2" customFormat="1" ht="18.75" x14ac:dyDescent="0.35">
      <c r="A61" s="1"/>
      <c r="B61" s="132"/>
      <c r="C61" s="61"/>
      <c r="D61" s="131" t="s">
        <v>122</v>
      </c>
      <c r="E61" s="131"/>
      <c r="F61" s="133"/>
      <c r="G61" s="131"/>
      <c r="H61" s="452">
        <f t="shared" si="6"/>
        <v>0</v>
      </c>
    </row>
    <row r="62" spans="1:31" s="2" customFormat="1" ht="18.75" x14ac:dyDescent="0.35">
      <c r="A62" s="1"/>
      <c r="B62" s="132"/>
      <c r="C62" s="61"/>
      <c r="D62" s="131" t="s">
        <v>123</v>
      </c>
      <c r="E62" s="131"/>
      <c r="F62" s="133"/>
      <c r="G62" s="131"/>
      <c r="H62" s="452">
        <f t="shared" si="6"/>
        <v>0</v>
      </c>
    </row>
    <row r="63" spans="1:31" s="2" customFormat="1" ht="33.75" customHeight="1" thickBot="1" x14ac:dyDescent="0.4">
      <c r="A63" s="1"/>
      <c r="B63" s="135"/>
      <c r="C63" s="113"/>
      <c r="D63" s="136" t="s">
        <v>148</v>
      </c>
      <c r="E63" s="136"/>
      <c r="F63" s="136"/>
      <c r="G63" s="136"/>
      <c r="H63" s="453">
        <f t="shared" si="6"/>
        <v>0</v>
      </c>
    </row>
    <row r="64" spans="1:31" s="2" customFormat="1" ht="19.5" customHeight="1" thickBot="1" x14ac:dyDescent="0.4">
      <c r="A64" s="1"/>
      <c r="B64" s="448" t="s">
        <v>158</v>
      </c>
      <c r="C64" s="449"/>
      <c r="D64" s="449"/>
      <c r="E64" s="449"/>
      <c r="F64" s="449"/>
      <c r="G64" s="450"/>
      <c r="H64" s="431">
        <f>SUM(H58:H63)</f>
        <v>0</v>
      </c>
    </row>
    <row r="65" spans="1:31" s="2" customFormat="1" ht="19.5" customHeight="1" x14ac:dyDescent="0.35">
      <c r="A65" s="1"/>
      <c r="B65" s="236"/>
      <c r="C65" s="236"/>
      <c r="D65" s="236"/>
      <c r="E65" s="236"/>
      <c r="F65" s="236"/>
      <c r="G65" s="236"/>
      <c r="H65" s="177"/>
    </row>
    <row r="66" spans="1:31" s="2" customFormat="1" ht="19.5" customHeight="1" x14ac:dyDescent="0.35">
      <c r="A66" s="1"/>
      <c r="B66" s="236"/>
      <c r="C66" s="236"/>
      <c r="D66" s="236"/>
      <c r="E66" s="236"/>
      <c r="F66" s="236"/>
      <c r="G66" s="236"/>
      <c r="H66" s="177"/>
    </row>
    <row r="67" spans="1:31" x14ac:dyDescent="0.35">
      <c r="D67" s="117" t="s">
        <v>127</v>
      </c>
    </row>
    <row r="68" spans="1:31" ht="18.75" x14ac:dyDescent="0.35">
      <c r="A68" s="85"/>
      <c r="B68" s="140"/>
      <c r="C68" s="140"/>
      <c r="D68" s="141" t="s">
        <v>128</v>
      </c>
      <c r="E68" s="140"/>
      <c r="F68" s="142"/>
      <c r="G68" s="143"/>
      <c r="H68" s="144"/>
      <c r="I68"/>
      <c r="J68"/>
      <c r="K68"/>
      <c r="L68"/>
      <c r="M68"/>
      <c r="N68"/>
      <c r="O68"/>
      <c r="P68"/>
      <c r="Q68"/>
      <c r="R68"/>
      <c r="S68"/>
      <c r="T68"/>
      <c r="U68"/>
      <c r="V68"/>
      <c r="W68"/>
      <c r="X68"/>
      <c r="Y68"/>
      <c r="Z68"/>
      <c r="AA68"/>
      <c r="AB68"/>
      <c r="AC68"/>
      <c r="AD68"/>
      <c r="AE68"/>
    </row>
    <row r="69" spans="1:31" ht="18.75" x14ac:dyDescent="0.35">
      <c r="A69" s="85"/>
      <c r="B69" s="140"/>
      <c r="C69" s="140"/>
      <c r="D69" s="141" t="s">
        <v>129</v>
      </c>
      <c r="E69" s="140"/>
      <c r="F69" s="142"/>
      <c r="G69" s="143"/>
      <c r="H69" s="144"/>
      <c r="I69"/>
      <c r="J69"/>
      <c r="K69"/>
      <c r="L69"/>
      <c r="M69"/>
      <c r="N69"/>
      <c r="O69"/>
      <c r="P69"/>
      <c r="Q69"/>
      <c r="R69"/>
      <c r="S69"/>
      <c r="T69"/>
      <c r="U69"/>
      <c r="V69"/>
      <c r="W69"/>
      <c r="X69"/>
      <c r="Y69"/>
      <c r="Z69"/>
      <c r="AA69"/>
      <c r="AB69"/>
      <c r="AC69"/>
      <c r="AD69"/>
      <c r="AE69"/>
    </row>
    <row r="70" spans="1:31" ht="18.75" x14ac:dyDescent="0.35">
      <c r="A70" s="85"/>
      <c r="B70" s="140"/>
      <c r="C70" s="140"/>
      <c r="D70" s="141" t="s">
        <v>130</v>
      </c>
      <c r="E70" s="140"/>
      <c r="F70" s="142"/>
      <c r="G70" s="143"/>
      <c r="H70" s="144"/>
      <c r="I70"/>
      <c r="J70"/>
      <c r="K70"/>
      <c r="L70"/>
      <c r="M70"/>
      <c r="N70"/>
      <c r="O70"/>
      <c r="P70"/>
      <c r="Q70"/>
      <c r="R70"/>
      <c r="S70"/>
      <c r="T70"/>
      <c r="U70"/>
      <c r="V70"/>
      <c r="W70"/>
      <c r="X70"/>
      <c r="Y70"/>
      <c r="Z70"/>
      <c r="AA70"/>
      <c r="AB70"/>
      <c r="AC70"/>
      <c r="AD70"/>
      <c r="AE70"/>
    </row>
  </sheetData>
  <mergeCells count="27">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B57:G57"/>
    <mergeCell ref="B64:G64"/>
    <mergeCell ref="B55:G55"/>
    <mergeCell ref="D19:H19"/>
    <mergeCell ref="E30:G30"/>
    <mergeCell ref="B34:G34"/>
    <mergeCell ref="B40:G40"/>
    <mergeCell ref="B45:G45"/>
    <mergeCell ref="B48:G48"/>
  </mergeCells>
  <pageMargins left="0.70866141732283472" right="0.70866141732283472" top="0.74803149606299213" bottom="0.74803149606299213" header="0.31496062992125984" footer="0.31496062992125984"/>
  <pageSetup paperSize="9" scale="56" fitToHeight="0" orientation="portrait" r:id="rId1"/>
  <headerFooter>
    <oddHeader>&amp;CБАРАЊЕ ЗА ПОНУДИ - Тендер 5 - Дел 4- Анекс 1
Реф. Бр.: LRCP-9034-MK-RFB-A.2.1.5 -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Босилово&amp;CРеконструкција на локален пат Турново-Иловица&amp;R&amp;P/&amp;N</oddFooter>
  </headerFooter>
  <rowBreaks count="2" manualBreakCount="2">
    <brk id="16" max="7" man="1"/>
    <brk id="40"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5C1FF-54BC-4889-9F5D-3A0D9F83B476}">
  <sheetPr>
    <tabColor theme="0"/>
    <pageSetUpPr fitToPage="1"/>
  </sheetPr>
  <dimension ref="A1:AG126"/>
  <sheetViews>
    <sheetView view="pageBreakPreview" zoomScale="115" zoomScaleNormal="115" zoomScaleSheetLayoutView="115" zoomScalePageLayoutView="40" workbookViewId="0">
      <selection activeCell="D6" sqref="D6:H6"/>
    </sheetView>
  </sheetViews>
  <sheetFormatPr defaultRowHeight="18" x14ac:dyDescent="0.35"/>
  <cols>
    <col min="1" max="1" width="3.42578125" style="1" customWidth="1"/>
    <col min="2" max="2" width="7.7109375" style="116" customWidth="1"/>
    <col min="3" max="3" width="8.85546875" style="116" customWidth="1"/>
    <col min="4" max="4" width="64.140625" style="117" customWidth="1"/>
    <col min="5" max="5" width="10.85546875" style="116" customWidth="1"/>
    <col min="6" max="6" width="15.7109375" style="119" customWidth="1"/>
    <col min="7" max="7" width="15.42578125" style="120" customWidth="1"/>
    <col min="8" max="8" width="19.5703125" style="121" customWidth="1"/>
    <col min="9" max="9" width="13.42578125" style="2" customWidth="1"/>
    <col min="10" max="33" width="9.140625" style="2"/>
    <col min="246" max="246" width="3.42578125" customWidth="1"/>
    <col min="247" max="247" width="7" customWidth="1"/>
    <col min="248" max="248" width="9.85546875" customWidth="1"/>
    <col min="249" max="249" width="64.140625" customWidth="1"/>
    <col min="250" max="250" width="11.42578125" customWidth="1"/>
    <col min="251" max="251" width="12.85546875" customWidth="1"/>
    <col min="252" max="252" width="15.42578125" customWidth="1"/>
    <col min="253" max="253" width="19.42578125" customWidth="1"/>
    <col min="254" max="254" width="13.85546875" customWidth="1"/>
    <col min="502" max="502" width="3.42578125" customWidth="1"/>
    <col min="503" max="503" width="7" customWidth="1"/>
    <col min="504" max="504" width="9.85546875" customWidth="1"/>
    <col min="505" max="505" width="64.140625" customWidth="1"/>
    <col min="506" max="506" width="11.42578125" customWidth="1"/>
    <col min="507" max="507" width="12.85546875" customWidth="1"/>
    <col min="508" max="508" width="15.42578125" customWidth="1"/>
    <col min="509" max="509" width="19.42578125" customWidth="1"/>
    <col min="510" max="510" width="13.85546875" customWidth="1"/>
    <col min="758" max="758" width="3.42578125" customWidth="1"/>
    <col min="759" max="759" width="7" customWidth="1"/>
    <col min="760" max="760" width="9.85546875" customWidth="1"/>
    <col min="761" max="761" width="64.140625" customWidth="1"/>
    <col min="762" max="762" width="11.42578125" customWidth="1"/>
    <col min="763" max="763" width="12.85546875" customWidth="1"/>
    <col min="764" max="764" width="15.42578125" customWidth="1"/>
    <col min="765" max="765" width="19.42578125" customWidth="1"/>
    <col min="766" max="766" width="13.85546875" customWidth="1"/>
    <col min="1014" max="1014" width="3.42578125" customWidth="1"/>
    <col min="1015" max="1015" width="7" customWidth="1"/>
    <col min="1016" max="1016" width="9.85546875" customWidth="1"/>
    <col min="1017" max="1017" width="64.140625" customWidth="1"/>
    <col min="1018" max="1018" width="11.42578125" customWidth="1"/>
    <col min="1019" max="1019" width="12.85546875" customWidth="1"/>
    <col min="1020" max="1020" width="15.42578125" customWidth="1"/>
    <col min="1021" max="1021" width="19.42578125" customWidth="1"/>
    <col min="1022" max="1022" width="13.85546875" customWidth="1"/>
    <col min="1270" max="1270" width="3.42578125" customWidth="1"/>
    <col min="1271" max="1271" width="7" customWidth="1"/>
    <col min="1272" max="1272" width="9.85546875" customWidth="1"/>
    <col min="1273" max="1273" width="64.140625" customWidth="1"/>
    <col min="1274" max="1274" width="11.42578125" customWidth="1"/>
    <col min="1275" max="1275" width="12.85546875" customWidth="1"/>
    <col min="1276" max="1276" width="15.42578125" customWidth="1"/>
    <col min="1277" max="1277" width="19.42578125" customWidth="1"/>
    <col min="1278" max="1278" width="13.85546875" customWidth="1"/>
    <col min="1526" max="1526" width="3.42578125" customWidth="1"/>
    <col min="1527" max="1527" width="7" customWidth="1"/>
    <col min="1528" max="1528" width="9.85546875" customWidth="1"/>
    <col min="1529" max="1529" width="64.140625" customWidth="1"/>
    <col min="1530" max="1530" width="11.42578125" customWidth="1"/>
    <col min="1531" max="1531" width="12.85546875" customWidth="1"/>
    <col min="1532" max="1532" width="15.42578125" customWidth="1"/>
    <col min="1533" max="1533" width="19.42578125" customWidth="1"/>
    <col min="1534" max="1534" width="13.85546875" customWidth="1"/>
    <col min="1782" max="1782" width="3.42578125" customWidth="1"/>
    <col min="1783" max="1783" width="7" customWidth="1"/>
    <col min="1784" max="1784" width="9.85546875" customWidth="1"/>
    <col min="1785" max="1785" width="64.140625" customWidth="1"/>
    <col min="1786" max="1786" width="11.42578125" customWidth="1"/>
    <col min="1787" max="1787" width="12.85546875" customWidth="1"/>
    <col min="1788" max="1788" width="15.42578125" customWidth="1"/>
    <col min="1789" max="1789" width="19.42578125" customWidth="1"/>
    <col min="1790" max="1790" width="13.85546875" customWidth="1"/>
    <col min="2038" max="2038" width="3.42578125" customWidth="1"/>
    <col min="2039" max="2039" width="7" customWidth="1"/>
    <col min="2040" max="2040" width="9.85546875" customWidth="1"/>
    <col min="2041" max="2041" width="64.140625" customWidth="1"/>
    <col min="2042" max="2042" width="11.42578125" customWidth="1"/>
    <col min="2043" max="2043" width="12.85546875" customWidth="1"/>
    <col min="2044" max="2044" width="15.42578125" customWidth="1"/>
    <col min="2045" max="2045" width="19.42578125" customWidth="1"/>
    <col min="2046" max="2046" width="13.85546875" customWidth="1"/>
    <col min="2294" max="2294" width="3.42578125" customWidth="1"/>
    <col min="2295" max="2295" width="7" customWidth="1"/>
    <col min="2296" max="2296" width="9.85546875" customWidth="1"/>
    <col min="2297" max="2297" width="64.140625" customWidth="1"/>
    <col min="2298" max="2298" width="11.42578125" customWidth="1"/>
    <col min="2299" max="2299" width="12.85546875" customWidth="1"/>
    <col min="2300" max="2300" width="15.42578125" customWidth="1"/>
    <col min="2301" max="2301" width="19.42578125" customWidth="1"/>
    <col min="2302" max="2302" width="13.85546875" customWidth="1"/>
    <col min="2550" max="2550" width="3.42578125" customWidth="1"/>
    <col min="2551" max="2551" width="7" customWidth="1"/>
    <col min="2552" max="2552" width="9.85546875" customWidth="1"/>
    <col min="2553" max="2553" width="64.140625" customWidth="1"/>
    <col min="2554" max="2554" width="11.42578125" customWidth="1"/>
    <col min="2555" max="2555" width="12.85546875" customWidth="1"/>
    <col min="2556" max="2556" width="15.42578125" customWidth="1"/>
    <col min="2557" max="2557" width="19.42578125" customWidth="1"/>
    <col min="2558" max="2558" width="13.85546875" customWidth="1"/>
    <col min="2806" max="2806" width="3.42578125" customWidth="1"/>
    <col min="2807" max="2807" width="7" customWidth="1"/>
    <col min="2808" max="2808" width="9.85546875" customWidth="1"/>
    <col min="2809" max="2809" width="64.140625" customWidth="1"/>
    <col min="2810" max="2810" width="11.42578125" customWidth="1"/>
    <col min="2811" max="2811" width="12.85546875" customWidth="1"/>
    <col min="2812" max="2812" width="15.42578125" customWidth="1"/>
    <col min="2813" max="2813" width="19.42578125" customWidth="1"/>
    <col min="2814" max="2814" width="13.85546875" customWidth="1"/>
    <col min="3062" max="3062" width="3.42578125" customWidth="1"/>
    <col min="3063" max="3063" width="7" customWidth="1"/>
    <col min="3064" max="3064" width="9.85546875" customWidth="1"/>
    <col min="3065" max="3065" width="64.140625" customWidth="1"/>
    <col min="3066" max="3066" width="11.42578125" customWidth="1"/>
    <col min="3067" max="3067" width="12.85546875" customWidth="1"/>
    <col min="3068" max="3068" width="15.42578125" customWidth="1"/>
    <col min="3069" max="3069" width="19.42578125" customWidth="1"/>
    <col min="3070" max="3070" width="13.85546875" customWidth="1"/>
    <col min="3318" max="3318" width="3.42578125" customWidth="1"/>
    <col min="3319" max="3319" width="7" customWidth="1"/>
    <col min="3320" max="3320" width="9.85546875" customWidth="1"/>
    <col min="3321" max="3321" width="64.140625" customWidth="1"/>
    <col min="3322" max="3322" width="11.42578125" customWidth="1"/>
    <col min="3323" max="3323" width="12.85546875" customWidth="1"/>
    <col min="3324" max="3324" width="15.42578125" customWidth="1"/>
    <col min="3325" max="3325" width="19.42578125" customWidth="1"/>
    <col min="3326" max="3326" width="13.85546875" customWidth="1"/>
    <col min="3574" max="3574" width="3.42578125" customWidth="1"/>
    <col min="3575" max="3575" width="7" customWidth="1"/>
    <col min="3576" max="3576" width="9.85546875" customWidth="1"/>
    <col min="3577" max="3577" width="64.140625" customWidth="1"/>
    <col min="3578" max="3578" width="11.42578125" customWidth="1"/>
    <col min="3579" max="3579" width="12.85546875" customWidth="1"/>
    <col min="3580" max="3580" width="15.42578125" customWidth="1"/>
    <col min="3581" max="3581" width="19.42578125" customWidth="1"/>
    <col min="3582" max="3582" width="13.85546875" customWidth="1"/>
    <col min="3830" max="3830" width="3.42578125" customWidth="1"/>
    <col min="3831" max="3831" width="7" customWidth="1"/>
    <col min="3832" max="3832" width="9.85546875" customWidth="1"/>
    <col min="3833" max="3833" width="64.140625" customWidth="1"/>
    <col min="3834" max="3834" width="11.42578125" customWidth="1"/>
    <col min="3835" max="3835" width="12.85546875" customWidth="1"/>
    <col min="3836" max="3836" width="15.42578125" customWidth="1"/>
    <col min="3837" max="3837" width="19.42578125" customWidth="1"/>
    <col min="3838" max="3838" width="13.85546875" customWidth="1"/>
    <col min="4086" max="4086" width="3.42578125" customWidth="1"/>
    <col min="4087" max="4087" width="7" customWidth="1"/>
    <col min="4088" max="4088" width="9.85546875" customWidth="1"/>
    <col min="4089" max="4089" width="64.140625" customWidth="1"/>
    <col min="4090" max="4090" width="11.42578125" customWidth="1"/>
    <col min="4091" max="4091" width="12.85546875" customWidth="1"/>
    <col min="4092" max="4092" width="15.42578125" customWidth="1"/>
    <col min="4093" max="4093" width="19.42578125" customWidth="1"/>
    <col min="4094" max="4094" width="13.85546875" customWidth="1"/>
    <col min="4342" max="4342" width="3.42578125" customWidth="1"/>
    <col min="4343" max="4343" width="7" customWidth="1"/>
    <col min="4344" max="4344" width="9.85546875" customWidth="1"/>
    <col min="4345" max="4345" width="64.140625" customWidth="1"/>
    <col min="4346" max="4346" width="11.42578125" customWidth="1"/>
    <col min="4347" max="4347" width="12.85546875" customWidth="1"/>
    <col min="4348" max="4348" width="15.42578125" customWidth="1"/>
    <col min="4349" max="4349" width="19.42578125" customWidth="1"/>
    <col min="4350" max="4350" width="13.85546875" customWidth="1"/>
    <col min="4598" max="4598" width="3.42578125" customWidth="1"/>
    <col min="4599" max="4599" width="7" customWidth="1"/>
    <col min="4600" max="4600" width="9.85546875" customWidth="1"/>
    <col min="4601" max="4601" width="64.140625" customWidth="1"/>
    <col min="4602" max="4602" width="11.42578125" customWidth="1"/>
    <col min="4603" max="4603" width="12.85546875" customWidth="1"/>
    <col min="4604" max="4604" width="15.42578125" customWidth="1"/>
    <col min="4605" max="4605" width="19.42578125" customWidth="1"/>
    <col min="4606" max="4606" width="13.85546875" customWidth="1"/>
    <col min="4854" max="4854" width="3.42578125" customWidth="1"/>
    <col min="4855" max="4855" width="7" customWidth="1"/>
    <col min="4856" max="4856" width="9.85546875" customWidth="1"/>
    <col min="4857" max="4857" width="64.140625" customWidth="1"/>
    <col min="4858" max="4858" width="11.42578125" customWidth="1"/>
    <col min="4859" max="4859" width="12.85546875" customWidth="1"/>
    <col min="4860" max="4860" width="15.42578125" customWidth="1"/>
    <col min="4861" max="4861" width="19.42578125" customWidth="1"/>
    <col min="4862" max="4862" width="13.85546875" customWidth="1"/>
    <col min="5110" max="5110" width="3.42578125" customWidth="1"/>
    <col min="5111" max="5111" width="7" customWidth="1"/>
    <col min="5112" max="5112" width="9.85546875" customWidth="1"/>
    <col min="5113" max="5113" width="64.140625" customWidth="1"/>
    <col min="5114" max="5114" width="11.42578125" customWidth="1"/>
    <col min="5115" max="5115" width="12.85546875" customWidth="1"/>
    <col min="5116" max="5116" width="15.42578125" customWidth="1"/>
    <col min="5117" max="5117" width="19.42578125" customWidth="1"/>
    <col min="5118" max="5118" width="13.85546875" customWidth="1"/>
    <col min="5366" max="5366" width="3.42578125" customWidth="1"/>
    <col min="5367" max="5367" width="7" customWidth="1"/>
    <col min="5368" max="5368" width="9.85546875" customWidth="1"/>
    <col min="5369" max="5369" width="64.140625" customWidth="1"/>
    <col min="5370" max="5370" width="11.42578125" customWidth="1"/>
    <col min="5371" max="5371" width="12.85546875" customWidth="1"/>
    <col min="5372" max="5372" width="15.42578125" customWidth="1"/>
    <col min="5373" max="5373" width="19.42578125" customWidth="1"/>
    <col min="5374" max="5374" width="13.85546875" customWidth="1"/>
    <col min="5622" max="5622" width="3.42578125" customWidth="1"/>
    <col min="5623" max="5623" width="7" customWidth="1"/>
    <col min="5624" max="5624" width="9.85546875" customWidth="1"/>
    <col min="5625" max="5625" width="64.140625" customWidth="1"/>
    <col min="5626" max="5626" width="11.42578125" customWidth="1"/>
    <col min="5627" max="5627" width="12.85546875" customWidth="1"/>
    <col min="5628" max="5628" width="15.42578125" customWidth="1"/>
    <col min="5629" max="5629" width="19.42578125" customWidth="1"/>
    <col min="5630" max="5630" width="13.85546875" customWidth="1"/>
    <col min="5878" max="5878" width="3.42578125" customWidth="1"/>
    <col min="5879" max="5879" width="7" customWidth="1"/>
    <col min="5880" max="5880" width="9.85546875" customWidth="1"/>
    <col min="5881" max="5881" width="64.140625" customWidth="1"/>
    <col min="5882" max="5882" width="11.42578125" customWidth="1"/>
    <col min="5883" max="5883" width="12.85546875" customWidth="1"/>
    <col min="5884" max="5884" width="15.42578125" customWidth="1"/>
    <col min="5885" max="5885" width="19.42578125" customWidth="1"/>
    <col min="5886" max="5886" width="13.85546875" customWidth="1"/>
    <col min="6134" max="6134" width="3.42578125" customWidth="1"/>
    <col min="6135" max="6135" width="7" customWidth="1"/>
    <col min="6136" max="6136" width="9.85546875" customWidth="1"/>
    <col min="6137" max="6137" width="64.140625" customWidth="1"/>
    <col min="6138" max="6138" width="11.42578125" customWidth="1"/>
    <col min="6139" max="6139" width="12.85546875" customWidth="1"/>
    <col min="6140" max="6140" width="15.42578125" customWidth="1"/>
    <col min="6141" max="6141" width="19.42578125" customWidth="1"/>
    <col min="6142" max="6142" width="13.85546875" customWidth="1"/>
    <col min="6390" max="6390" width="3.42578125" customWidth="1"/>
    <col min="6391" max="6391" width="7" customWidth="1"/>
    <col min="6392" max="6392" width="9.85546875" customWidth="1"/>
    <col min="6393" max="6393" width="64.140625" customWidth="1"/>
    <col min="6394" max="6394" width="11.42578125" customWidth="1"/>
    <col min="6395" max="6395" width="12.85546875" customWidth="1"/>
    <col min="6396" max="6396" width="15.42578125" customWidth="1"/>
    <col min="6397" max="6397" width="19.42578125" customWidth="1"/>
    <col min="6398" max="6398" width="13.85546875" customWidth="1"/>
    <col min="6646" max="6646" width="3.42578125" customWidth="1"/>
    <col min="6647" max="6647" width="7" customWidth="1"/>
    <col min="6648" max="6648" width="9.85546875" customWidth="1"/>
    <col min="6649" max="6649" width="64.140625" customWidth="1"/>
    <col min="6650" max="6650" width="11.42578125" customWidth="1"/>
    <col min="6651" max="6651" width="12.85546875" customWidth="1"/>
    <col min="6652" max="6652" width="15.42578125" customWidth="1"/>
    <col min="6653" max="6653" width="19.42578125" customWidth="1"/>
    <col min="6654" max="6654" width="13.85546875" customWidth="1"/>
    <col min="6902" max="6902" width="3.42578125" customWidth="1"/>
    <col min="6903" max="6903" width="7" customWidth="1"/>
    <col min="6904" max="6904" width="9.85546875" customWidth="1"/>
    <col min="6905" max="6905" width="64.140625" customWidth="1"/>
    <col min="6906" max="6906" width="11.42578125" customWidth="1"/>
    <col min="6907" max="6907" width="12.85546875" customWidth="1"/>
    <col min="6908" max="6908" width="15.42578125" customWidth="1"/>
    <col min="6909" max="6909" width="19.42578125" customWidth="1"/>
    <col min="6910" max="6910" width="13.85546875" customWidth="1"/>
    <col min="7158" max="7158" width="3.42578125" customWidth="1"/>
    <col min="7159" max="7159" width="7" customWidth="1"/>
    <col min="7160" max="7160" width="9.85546875" customWidth="1"/>
    <col min="7161" max="7161" width="64.140625" customWidth="1"/>
    <col min="7162" max="7162" width="11.42578125" customWidth="1"/>
    <col min="7163" max="7163" width="12.85546875" customWidth="1"/>
    <col min="7164" max="7164" width="15.42578125" customWidth="1"/>
    <col min="7165" max="7165" width="19.42578125" customWidth="1"/>
    <col min="7166" max="7166" width="13.85546875" customWidth="1"/>
    <col min="7414" max="7414" width="3.42578125" customWidth="1"/>
    <col min="7415" max="7415" width="7" customWidth="1"/>
    <col min="7416" max="7416" width="9.85546875" customWidth="1"/>
    <col min="7417" max="7417" width="64.140625" customWidth="1"/>
    <col min="7418" max="7418" width="11.42578125" customWidth="1"/>
    <col min="7419" max="7419" width="12.85546875" customWidth="1"/>
    <col min="7420" max="7420" width="15.42578125" customWidth="1"/>
    <col min="7421" max="7421" width="19.42578125" customWidth="1"/>
    <col min="7422" max="7422" width="13.85546875" customWidth="1"/>
    <col min="7670" max="7670" width="3.42578125" customWidth="1"/>
    <col min="7671" max="7671" width="7" customWidth="1"/>
    <col min="7672" max="7672" width="9.85546875" customWidth="1"/>
    <col min="7673" max="7673" width="64.140625" customWidth="1"/>
    <col min="7674" max="7674" width="11.42578125" customWidth="1"/>
    <col min="7675" max="7675" width="12.85546875" customWidth="1"/>
    <col min="7676" max="7676" width="15.42578125" customWidth="1"/>
    <col min="7677" max="7677" width="19.42578125" customWidth="1"/>
    <col min="7678" max="7678" width="13.85546875" customWidth="1"/>
    <col min="7926" max="7926" width="3.42578125" customWidth="1"/>
    <col min="7927" max="7927" width="7" customWidth="1"/>
    <col min="7928" max="7928" width="9.85546875" customWidth="1"/>
    <col min="7929" max="7929" width="64.140625" customWidth="1"/>
    <col min="7930" max="7930" width="11.42578125" customWidth="1"/>
    <col min="7931" max="7931" width="12.85546875" customWidth="1"/>
    <col min="7932" max="7932" width="15.42578125" customWidth="1"/>
    <col min="7933" max="7933" width="19.42578125" customWidth="1"/>
    <col min="7934" max="7934" width="13.85546875" customWidth="1"/>
    <col min="8182" max="8182" width="3.42578125" customWidth="1"/>
    <col min="8183" max="8183" width="7" customWidth="1"/>
    <col min="8184" max="8184" width="9.85546875" customWidth="1"/>
    <col min="8185" max="8185" width="64.140625" customWidth="1"/>
    <col min="8186" max="8186" width="11.42578125" customWidth="1"/>
    <col min="8187" max="8187" width="12.85546875" customWidth="1"/>
    <col min="8188" max="8188" width="15.42578125" customWidth="1"/>
    <col min="8189" max="8189" width="19.42578125" customWidth="1"/>
    <col min="8190" max="8190" width="13.85546875" customWidth="1"/>
    <col min="8438" max="8438" width="3.42578125" customWidth="1"/>
    <col min="8439" max="8439" width="7" customWidth="1"/>
    <col min="8440" max="8440" width="9.85546875" customWidth="1"/>
    <col min="8441" max="8441" width="64.140625" customWidth="1"/>
    <col min="8442" max="8442" width="11.42578125" customWidth="1"/>
    <col min="8443" max="8443" width="12.85546875" customWidth="1"/>
    <col min="8444" max="8444" width="15.42578125" customWidth="1"/>
    <col min="8445" max="8445" width="19.42578125" customWidth="1"/>
    <col min="8446" max="8446" width="13.85546875" customWidth="1"/>
    <col min="8694" max="8694" width="3.42578125" customWidth="1"/>
    <col min="8695" max="8695" width="7" customWidth="1"/>
    <col min="8696" max="8696" width="9.85546875" customWidth="1"/>
    <col min="8697" max="8697" width="64.140625" customWidth="1"/>
    <col min="8698" max="8698" width="11.42578125" customWidth="1"/>
    <col min="8699" max="8699" width="12.85546875" customWidth="1"/>
    <col min="8700" max="8700" width="15.42578125" customWidth="1"/>
    <col min="8701" max="8701" width="19.42578125" customWidth="1"/>
    <col min="8702" max="8702" width="13.85546875" customWidth="1"/>
    <col min="8950" max="8950" width="3.42578125" customWidth="1"/>
    <col min="8951" max="8951" width="7" customWidth="1"/>
    <col min="8952" max="8952" width="9.85546875" customWidth="1"/>
    <col min="8953" max="8953" width="64.140625" customWidth="1"/>
    <col min="8954" max="8954" width="11.42578125" customWidth="1"/>
    <col min="8955" max="8955" width="12.85546875" customWidth="1"/>
    <col min="8956" max="8956" width="15.42578125" customWidth="1"/>
    <col min="8957" max="8957" width="19.42578125" customWidth="1"/>
    <col min="8958" max="8958" width="13.85546875" customWidth="1"/>
    <col min="9206" max="9206" width="3.42578125" customWidth="1"/>
    <col min="9207" max="9207" width="7" customWidth="1"/>
    <col min="9208" max="9208" width="9.85546875" customWidth="1"/>
    <col min="9209" max="9209" width="64.140625" customWidth="1"/>
    <col min="9210" max="9210" width="11.42578125" customWidth="1"/>
    <col min="9211" max="9211" width="12.85546875" customWidth="1"/>
    <col min="9212" max="9212" width="15.42578125" customWidth="1"/>
    <col min="9213" max="9213" width="19.42578125" customWidth="1"/>
    <col min="9214" max="9214" width="13.85546875" customWidth="1"/>
    <col min="9462" max="9462" width="3.42578125" customWidth="1"/>
    <col min="9463" max="9463" width="7" customWidth="1"/>
    <col min="9464" max="9464" width="9.85546875" customWidth="1"/>
    <col min="9465" max="9465" width="64.140625" customWidth="1"/>
    <col min="9466" max="9466" width="11.42578125" customWidth="1"/>
    <col min="9467" max="9467" width="12.85546875" customWidth="1"/>
    <col min="9468" max="9468" width="15.42578125" customWidth="1"/>
    <col min="9469" max="9469" width="19.42578125" customWidth="1"/>
    <col min="9470" max="9470" width="13.85546875" customWidth="1"/>
    <col min="9718" max="9718" width="3.42578125" customWidth="1"/>
    <col min="9719" max="9719" width="7" customWidth="1"/>
    <col min="9720" max="9720" width="9.85546875" customWidth="1"/>
    <col min="9721" max="9721" width="64.140625" customWidth="1"/>
    <col min="9722" max="9722" width="11.42578125" customWidth="1"/>
    <col min="9723" max="9723" width="12.85546875" customWidth="1"/>
    <col min="9724" max="9724" width="15.42578125" customWidth="1"/>
    <col min="9725" max="9725" width="19.42578125" customWidth="1"/>
    <col min="9726" max="9726" width="13.85546875" customWidth="1"/>
    <col min="9974" max="9974" width="3.42578125" customWidth="1"/>
    <col min="9975" max="9975" width="7" customWidth="1"/>
    <col min="9976" max="9976" width="9.85546875" customWidth="1"/>
    <col min="9977" max="9977" width="64.140625" customWidth="1"/>
    <col min="9978" max="9978" width="11.42578125" customWidth="1"/>
    <col min="9979" max="9979" width="12.85546875" customWidth="1"/>
    <col min="9980" max="9980" width="15.42578125" customWidth="1"/>
    <col min="9981" max="9981" width="19.42578125" customWidth="1"/>
    <col min="9982" max="9982" width="13.85546875" customWidth="1"/>
    <col min="10230" max="10230" width="3.42578125" customWidth="1"/>
    <col min="10231" max="10231" width="7" customWidth="1"/>
    <col min="10232" max="10232" width="9.85546875" customWidth="1"/>
    <col min="10233" max="10233" width="64.140625" customWidth="1"/>
    <col min="10234" max="10234" width="11.42578125" customWidth="1"/>
    <col min="10235" max="10235" width="12.85546875" customWidth="1"/>
    <col min="10236" max="10236" width="15.42578125" customWidth="1"/>
    <col min="10237" max="10237" width="19.42578125" customWidth="1"/>
    <col min="10238" max="10238" width="13.85546875" customWidth="1"/>
    <col min="10486" max="10486" width="3.42578125" customWidth="1"/>
    <col min="10487" max="10487" width="7" customWidth="1"/>
    <col min="10488" max="10488" width="9.85546875" customWidth="1"/>
    <col min="10489" max="10489" width="64.140625" customWidth="1"/>
    <col min="10490" max="10490" width="11.42578125" customWidth="1"/>
    <col min="10491" max="10491" width="12.85546875" customWidth="1"/>
    <col min="10492" max="10492" width="15.42578125" customWidth="1"/>
    <col min="10493" max="10493" width="19.42578125" customWidth="1"/>
    <col min="10494" max="10494" width="13.85546875" customWidth="1"/>
    <col min="10742" max="10742" width="3.42578125" customWidth="1"/>
    <col min="10743" max="10743" width="7" customWidth="1"/>
    <col min="10744" max="10744" width="9.85546875" customWidth="1"/>
    <col min="10745" max="10745" width="64.140625" customWidth="1"/>
    <col min="10746" max="10746" width="11.42578125" customWidth="1"/>
    <col min="10747" max="10747" width="12.85546875" customWidth="1"/>
    <col min="10748" max="10748" width="15.42578125" customWidth="1"/>
    <col min="10749" max="10749" width="19.42578125" customWidth="1"/>
    <col min="10750" max="10750" width="13.85546875" customWidth="1"/>
    <col min="10998" max="10998" width="3.42578125" customWidth="1"/>
    <col min="10999" max="10999" width="7" customWidth="1"/>
    <col min="11000" max="11000" width="9.85546875" customWidth="1"/>
    <col min="11001" max="11001" width="64.140625" customWidth="1"/>
    <col min="11002" max="11002" width="11.42578125" customWidth="1"/>
    <col min="11003" max="11003" width="12.85546875" customWidth="1"/>
    <col min="11004" max="11004" width="15.42578125" customWidth="1"/>
    <col min="11005" max="11005" width="19.42578125" customWidth="1"/>
    <col min="11006" max="11006" width="13.85546875" customWidth="1"/>
    <col min="11254" max="11254" width="3.42578125" customWidth="1"/>
    <col min="11255" max="11255" width="7" customWidth="1"/>
    <col min="11256" max="11256" width="9.85546875" customWidth="1"/>
    <col min="11257" max="11257" width="64.140625" customWidth="1"/>
    <col min="11258" max="11258" width="11.42578125" customWidth="1"/>
    <col min="11259" max="11259" width="12.85546875" customWidth="1"/>
    <col min="11260" max="11260" width="15.42578125" customWidth="1"/>
    <col min="11261" max="11261" width="19.42578125" customWidth="1"/>
    <col min="11262" max="11262" width="13.85546875" customWidth="1"/>
    <col min="11510" max="11510" width="3.42578125" customWidth="1"/>
    <col min="11511" max="11511" width="7" customWidth="1"/>
    <col min="11512" max="11512" width="9.85546875" customWidth="1"/>
    <col min="11513" max="11513" width="64.140625" customWidth="1"/>
    <col min="11514" max="11514" width="11.42578125" customWidth="1"/>
    <col min="11515" max="11515" width="12.85546875" customWidth="1"/>
    <col min="11516" max="11516" width="15.42578125" customWidth="1"/>
    <col min="11517" max="11517" width="19.42578125" customWidth="1"/>
    <col min="11518" max="11518" width="13.85546875" customWidth="1"/>
    <col min="11766" max="11766" width="3.42578125" customWidth="1"/>
    <col min="11767" max="11767" width="7" customWidth="1"/>
    <col min="11768" max="11768" width="9.85546875" customWidth="1"/>
    <col min="11769" max="11769" width="64.140625" customWidth="1"/>
    <col min="11770" max="11770" width="11.42578125" customWidth="1"/>
    <col min="11771" max="11771" width="12.85546875" customWidth="1"/>
    <col min="11772" max="11772" width="15.42578125" customWidth="1"/>
    <col min="11773" max="11773" width="19.42578125" customWidth="1"/>
    <col min="11774" max="11774" width="13.85546875" customWidth="1"/>
    <col min="12022" max="12022" width="3.42578125" customWidth="1"/>
    <col min="12023" max="12023" width="7" customWidth="1"/>
    <col min="12024" max="12024" width="9.85546875" customWidth="1"/>
    <col min="12025" max="12025" width="64.140625" customWidth="1"/>
    <col min="12026" max="12026" width="11.42578125" customWidth="1"/>
    <col min="12027" max="12027" width="12.85546875" customWidth="1"/>
    <col min="12028" max="12028" width="15.42578125" customWidth="1"/>
    <col min="12029" max="12029" width="19.42578125" customWidth="1"/>
    <col min="12030" max="12030" width="13.85546875" customWidth="1"/>
    <col min="12278" max="12278" width="3.42578125" customWidth="1"/>
    <col min="12279" max="12279" width="7" customWidth="1"/>
    <col min="12280" max="12280" width="9.85546875" customWidth="1"/>
    <col min="12281" max="12281" width="64.140625" customWidth="1"/>
    <col min="12282" max="12282" width="11.42578125" customWidth="1"/>
    <col min="12283" max="12283" width="12.85546875" customWidth="1"/>
    <col min="12284" max="12284" width="15.42578125" customWidth="1"/>
    <col min="12285" max="12285" width="19.42578125" customWidth="1"/>
    <col min="12286" max="12286" width="13.85546875" customWidth="1"/>
    <col min="12534" max="12534" width="3.42578125" customWidth="1"/>
    <col min="12535" max="12535" width="7" customWidth="1"/>
    <col min="12536" max="12536" width="9.85546875" customWidth="1"/>
    <col min="12537" max="12537" width="64.140625" customWidth="1"/>
    <col min="12538" max="12538" width="11.42578125" customWidth="1"/>
    <col min="12539" max="12539" width="12.85546875" customWidth="1"/>
    <col min="12540" max="12540" width="15.42578125" customWidth="1"/>
    <col min="12541" max="12541" width="19.42578125" customWidth="1"/>
    <col min="12542" max="12542" width="13.85546875" customWidth="1"/>
    <col min="12790" max="12790" width="3.42578125" customWidth="1"/>
    <col min="12791" max="12791" width="7" customWidth="1"/>
    <col min="12792" max="12792" width="9.85546875" customWidth="1"/>
    <col min="12793" max="12793" width="64.140625" customWidth="1"/>
    <col min="12794" max="12794" width="11.42578125" customWidth="1"/>
    <col min="12795" max="12795" width="12.85546875" customWidth="1"/>
    <col min="12796" max="12796" width="15.42578125" customWidth="1"/>
    <col min="12797" max="12797" width="19.42578125" customWidth="1"/>
    <col min="12798" max="12798" width="13.85546875" customWidth="1"/>
    <col min="13046" max="13046" width="3.42578125" customWidth="1"/>
    <col min="13047" max="13047" width="7" customWidth="1"/>
    <col min="13048" max="13048" width="9.85546875" customWidth="1"/>
    <col min="13049" max="13049" width="64.140625" customWidth="1"/>
    <col min="13050" max="13050" width="11.42578125" customWidth="1"/>
    <col min="13051" max="13051" width="12.85546875" customWidth="1"/>
    <col min="13052" max="13052" width="15.42578125" customWidth="1"/>
    <col min="13053" max="13053" width="19.42578125" customWidth="1"/>
    <col min="13054" max="13054" width="13.85546875" customWidth="1"/>
    <col min="13302" max="13302" width="3.42578125" customWidth="1"/>
    <col min="13303" max="13303" width="7" customWidth="1"/>
    <col min="13304" max="13304" width="9.85546875" customWidth="1"/>
    <col min="13305" max="13305" width="64.140625" customWidth="1"/>
    <col min="13306" max="13306" width="11.42578125" customWidth="1"/>
    <col min="13307" max="13307" width="12.85546875" customWidth="1"/>
    <col min="13308" max="13308" width="15.42578125" customWidth="1"/>
    <col min="13309" max="13309" width="19.42578125" customWidth="1"/>
    <col min="13310" max="13310" width="13.85546875" customWidth="1"/>
    <col min="13558" max="13558" width="3.42578125" customWidth="1"/>
    <col min="13559" max="13559" width="7" customWidth="1"/>
    <col min="13560" max="13560" width="9.85546875" customWidth="1"/>
    <col min="13561" max="13561" width="64.140625" customWidth="1"/>
    <col min="13562" max="13562" width="11.42578125" customWidth="1"/>
    <col min="13563" max="13563" width="12.85546875" customWidth="1"/>
    <col min="13564" max="13564" width="15.42578125" customWidth="1"/>
    <col min="13565" max="13565" width="19.42578125" customWidth="1"/>
    <col min="13566" max="13566" width="13.85546875" customWidth="1"/>
    <col min="13814" max="13814" width="3.42578125" customWidth="1"/>
    <col min="13815" max="13815" width="7" customWidth="1"/>
    <col min="13816" max="13816" width="9.85546875" customWidth="1"/>
    <col min="13817" max="13817" width="64.140625" customWidth="1"/>
    <col min="13818" max="13818" width="11.42578125" customWidth="1"/>
    <col min="13819" max="13819" width="12.85546875" customWidth="1"/>
    <col min="13820" max="13820" width="15.42578125" customWidth="1"/>
    <col min="13821" max="13821" width="19.42578125" customWidth="1"/>
    <col min="13822" max="13822" width="13.85546875" customWidth="1"/>
    <col min="14070" max="14070" width="3.42578125" customWidth="1"/>
    <col min="14071" max="14071" width="7" customWidth="1"/>
    <col min="14072" max="14072" width="9.85546875" customWidth="1"/>
    <col min="14073" max="14073" width="64.140625" customWidth="1"/>
    <col min="14074" max="14074" width="11.42578125" customWidth="1"/>
    <col min="14075" max="14075" width="12.85546875" customWidth="1"/>
    <col min="14076" max="14076" width="15.42578125" customWidth="1"/>
    <col min="14077" max="14077" width="19.42578125" customWidth="1"/>
    <col min="14078" max="14078" width="13.85546875" customWidth="1"/>
    <col min="14326" max="14326" width="3.42578125" customWidth="1"/>
    <col min="14327" max="14327" width="7" customWidth="1"/>
    <col min="14328" max="14328" width="9.85546875" customWidth="1"/>
    <col min="14329" max="14329" width="64.140625" customWidth="1"/>
    <col min="14330" max="14330" width="11.42578125" customWidth="1"/>
    <col min="14331" max="14331" width="12.85546875" customWidth="1"/>
    <col min="14332" max="14332" width="15.42578125" customWidth="1"/>
    <col min="14333" max="14333" width="19.42578125" customWidth="1"/>
    <col min="14334" max="14334" width="13.85546875" customWidth="1"/>
    <col min="14582" max="14582" width="3.42578125" customWidth="1"/>
    <col min="14583" max="14583" width="7" customWidth="1"/>
    <col min="14584" max="14584" width="9.85546875" customWidth="1"/>
    <col min="14585" max="14585" width="64.140625" customWidth="1"/>
    <col min="14586" max="14586" width="11.42578125" customWidth="1"/>
    <col min="14587" max="14587" width="12.85546875" customWidth="1"/>
    <col min="14588" max="14588" width="15.42578125" customWidth="1"/>
    <col min="14589" max="14589" width="19.42578125" customWidth="1"/>
    <col min="14590" max="14590" width="13.85546875" customWidth="1"/>
    <col min="14838" max="14838" width="3.42578125" customWidth="1"/>
    <col min="14839" max="14839" width="7" customWidth="1"/>
    <col min="14840" max="14840" width="9.85546875" customWidth="1"/>
    <col min="14841" max="14841" width="64.140625" customWidth="1"/>
    <col min="14842" max="14842" width="11.42578125" customWidth="1"/>
    <col min="14843" max="14843" width="12.85546875" customWidth="1"/>
    <col min="14844" max="14844" width="15.42578125" customWidth="1"/>
    <col min="14845" max="14845" width="19.42578125" customWidth="1"/>
    <col min="14846" max="14846" width="13.85546875" customWidth="1"/>
    <col min="15094" max="15094" width="3.42578125" customWidth="1"/>
    <col min="15095" max="15095" width="7" customWidth="1"/>
    <col min="15096" max="15096" width="9.85546875" customWidth="1"/>
    <col min="15097" max="15097" width="64.140625" customWidth="1"/>
    <col min="15098" max="15098" width="11.42578125" customWidth="1"/>
    <col min="15099" max="15099" width="12.85546875" customWidth="1"/>
    <col min="15100" max="15100" width="15.42578125" customWidth="1"/>
    <col min="15101" max="15101" width="19.42578125" customWidth="1"/>
    <col min="15102" max="15102" width="13.85546875" customWidth="1"/>
    <col min="15350" max="15350" width="3.42578125" customWidth="1"/>
    <col min="15351" max="15351" width="7" customWidth="1"/>
    <col min="15352" max="15352" width="9.85546875" customWidth="1"/>
    <col min="15353" max="15353" width="64.140625" customWidth="1"/>
    <col min="15354" max="15354" width="11.42578125" customWidth="1"/>
    <col min="15355" max="15355" width="12.85546875" customWidth="1"/>
    <col min="15356" max="15356" width="15.42578125" customWidth="1"/>
    <col min="15357" max="15357" width="19.42578125" customWidth="1"/>
    <col min="15358" max="15358" width="13.85546875" customWidth="1"/>
    <col min="15606" max="15606" width="3.42578125" customWidth="1"/>
    <col min="15607" max="15607" width="7" customWidth="1"/>
    <col min="15608" max="15608" width="9.85546875" customWidth="1"/>
    <col min="15609" max="15609" width="64.140625" customWidth="1"/>
    <col min="15610" max="15610" width="11.42578125" customWidth="1"/>
    <col min="15611" max="15611" width="12.85546875" customWidth="1"/>
    <col min="15612" max="15612" width="15.42578125" customWidth="1"/>
    <col min="15613" max="15613" width="19.42578125" customWidth="1"/>
    <col min="15614" max="15614" width="13.85546875" customWidth="1"/>
    <col min="15862" max="15862" width="3.42578125" customWidth="1"/>
    <col min="15863" max="15863" width="7" customWidth="1"/>
    <col min="15864" max="15864" width="9.85546875" customWidth="1"/>
    <col min="15865" max="15865" width="64.140625" customWidth="1"/>
    <col min="15866" max="15866" width="11.42578125" customWidth="1"/>
    <col min="15867" max="15867" width="12.85546875" customWidth="1"/>
    <col min="15868" max="15868" width="15.42578125" customWidth="1"/>
    <col min="15869" max="15869" width="19.42578125" customWidth="1"/>
    <col min="15870" max="15870" width="13.85546875" customWidth="1"/>
    <col min="16118" max="16118" width="3.42578125" customWidth="1"/>
    <col min="16119" max="16119" width="7" customWidth="1"/>
    <col min="16120" max="16120" width="9.85546875" customWidth="1"/>
    <col min="16121" max="16121" width="64.140625" customWidth="1"/>
    <col min="16122" max="16122" width="11.42578125" customWidth="1"/>
    <col min="16123" max="16123" width="12.85546875" customWidth="1"/>
    <col min="16124" max="16124" width="15.42578125" customWidth="1"/>
    <col min="16125" max="16125" width="19.42578125" customWidth="1"/>
    <col min="16126" max="16126" width="13.85546875" customWidth="1"/>
  </cols>
  <sheetData>
    <row r="1" spans="1:8" ht="84.75" customHeight="1" thickBot="1" x14ac:dyDescent="0.4">
      <c r="B1" s="268" t="s">
        <v>354</v>
      </c>
      <c r="C1" s="269"/>
      <c r="D1" s="269"/>
      <c r="E1" s="269"/>
      <c r="F1" s="269"/>
      <c r="G1" s="269"/>
      <c r="H1" s="270"/>
    </row>
    <row r="2" spans="1:8" ht="19.5" thickBot="1" x14ac:dyDescent="0.4">
      <c r="B2" s="271" t="s">
        <v>0</v>
      </c>
      <c r="C2" s="272"/>
      <c r="D2" s="272"/>
      <c r="E2" s="272"/>
      <c r="F2" s="272"/>
      <c r="G2" s="272"/>
      <c r="H2" s="273"/>
    </row>
    <row r="3" spans="1:8" ht="19.149999999999999" customHeight="1" thickBot="1" x14ac:dyDescent="0.4">
      <c r="B3" s="304" t="s">
        <v>1</v>
      </c>
      <c r="C3" s="283"/>
      <c r="D3" s="283"/>
      <c r="E3" s="283"/>
      <c r="F3" s="283"/>
      <c r="G3" s="283"/>
      <c r="H3" s="284"/>
    </row>
    <row r="4" spans="1:8" ht="24" customHeight="1" thickBot="1" x14ac:dyDescent="0.4">
      <c r="B4" s="3"/>
      <c r="C4" s="4"/>
      <c r="D4" s="274" t="s">
        <v>2</v>
      </c>
      <c r="E4" s="274"/>
      <c r="F4" s="274"/>
      <c r="G4" s="274"/>
      <c r="H4" s="275"/>
    </row>
    <row r="5" spans="1:8" ht="39" customHeight="1" x14ac:dyDescent="0.35">
      <c r="A5" s="5"/>
      <c r="B5" s="6"/>
      <c r="C5" s="7" t="s">
        <v>3</v>
      </c>
      <c r="D5" s="276" t="s">
        <v>4</v>
      </c>
      <c r="E5" s="277"/>
      <c r="F5" s="277"/>
      <c r="G5" s="277"/>
      <c r="H5" s="278"/>
    </row>
    <row r="6" spans="1:8" ht="134.25" customHeight="1" x14ac:dyDescent="0.35">
      <c r="A6" s="5"/>
      <c r="B6" s="8"/>
      <c r="C6" s="9" t="s">
        <v>5</v>
      </c>
      <c r="D6" s="266" t="s">
        <v>6</v>
      </c>
      <c r="E6" s="266"/>
      <c r="F6" s="266"/>
      <c r="G6" s="266"/>
      <c r="H6" s="267"/>
    </row>
    <row r="7" spans="1:8" ht="75" customHeight="1" x14ac:dyDescent="0.35">
      <c r="A7" s="5"/>
      <c r="B7" s="10"/>
      <c r="C7" s="9" t="s">
        <v>7</v>
      </c>
      <c r="D7" s="266" t="s">
        <v>8</v>
      </c>
      <c r="E7" s="266"/>
      <c r="F7" s="266"/>
      <c r="G7" s="266"/>
      <c r="H7" s="267"/>
    </row>
    <row r="8" spans="1:8" ht="73.5" customHeight="1" x14ac:dyDescent="0.35">
      <c r="A8" s="5"/>
      <c r="B8" s="10"/>
      <c r="C8" s="9" t="s">
        <v>9</v>
      </c>
      <c r="D8" s="266" t="s">
        <v>10</v>
      </c>
      <c r="E8" s="266"/>
      <c r="F8" s="266"/>
      <c r="G8" s="266"/>
      <c r="H8" s="267"/>
    </row>
    <row r="9" spans="1:8" ht="143.25" customHeight="1" x14ac:dyDescent="0.35">
      <c r="A9" s="5"/>
      <c r="B9" s="10"/>
      <c r="C9" s="9" t="s">
        <v>11</v>
      </c>
      <c r="D9" s="266" t="s">
        <v>12</v>
      </c>
      <c r="E9" s="266"/>
      <c r="F9" s="266"/>
      <c r="G9" s="266"/>
      <c r="H9" s="267"/>
    </row>
    <row r="10" spans="1:8" ht="88.5" customHeight="1" x14ac:dyDescent="0.35">
      <c r="A10" s="5"/>
      <c r="B10" s="10"/>
      <c r="C10" s="9" t="s">
        <v>13</v>
      </c>
      <c r="D10" s="266" t="s">
        <v>14</v>
      </c>
      <c r="E10" s="266"/>
      <c r="F10" s="266"/>
      <c r="G10" s="266"/>
      <c r="H10" s="267"/>
    </row>
    <row r="11" spans="1:8" ht="45" customHeight="1" x14ac:dyDescent="0.35">
      <c r="A11" s="5"/>
      <c r="B11" s="10"/>
      <c r="C11" s="9" t="s">
        <v>15</v>
      </c>
      <c r="D11" s="266" t="s">
        <v>16</v>
      </c>
      <c r="E11" s="266"/>
      <c r="F11" s="266"/>
      <c r="G11" s="266"/>
      <c r="H11" s="267"/>
    </row>
    <row r="12" spans="1:8" ht="60.75" customHeight="1" x14ac:dyDescent="0.35">
      <c r="A12" s="5"/>
      <c r="B12" s="10"/>
      <c r="C12" s="9" t="s">
        <v>17</v>
      </c>
      <c r="D12" s="266" t="s">
        <v>18</v>
      </c>
      <c r="E12" s="266"/>
      <c r="F12" s="266"/>
      <c r="G12" s="266"/>
      <c r="H12" s="267"/>
    </row>
    <row r="13" spans="1:8" ht="62.25" customHeight="1" x14ac:dyDescent="0.35">
      <c r="A13" s="5"/>
      <c r="B13" s="10"/>
      <c r="C13" s="11" t="s">
        <v>19</v>
      </c>
      <c r="D13" s="266" t="s">
        <v>20</v>
      </c>
      <c r="E13" s="266"/>
      <c r="F13" s="266"/>
      <c r="G13" s="266"/>
      <c r="H13" s="267"/>
    </row>
    <row r="14" spans="1:8" ht="96.75" customHeight="1" x14ac:dyDescent="0.35">
      <c r="A14" s="5"/>
      <c r="B14" s="10"/>
      <c r="C14" s="9" t="s">
        <v>21</v>
      </c>
      <c r="D14" s="266" t="s">
        <v>22</v>
      </c>
      <c r="E14" s="266"/>
      <c r="F14" s="266"/>
      <c r="G14" s="266"/>
      <c r="H14" s="267"/>
    </row>
    <row r="15" spans="1:8" ht="171" customHeight="1" x14ac:dyDescent="0.35">
      <c r="A15" s="5"/>
      <c r="B15" s="10"/>
      <c r="C15" s="9" t="s">
        <v>23</v>
      </c>
      <c r="D15" s="266" t="s">
        <v>24</v>
      </c>
      <c r="E15" s="266"/>
      <c r="F15" s="266"/>
      <c r="G15" s="266"/>
      <c r="H15" s="267"/>
    </row>
    <row r="16" spans="1:8" ht="142.5" customHeight="1" x14ac:dyDescent="0.35">
      <c r="A16" s="5"/>
      <c r="B16" s="10"/>
      <c r="C16" s="9" t="s">
        <v>25</v>
      </c>
      <c r="D16" s="266" t="s">
        <v>26</v>
      </c>
      <c r="E16" s="266"/>
      <c r="F16" s="266"/>
      <c r="G16" s="266"/>
      <c r="H16" s="267"/>
    </row>
    <row r="17" spans="1:33" ht="98.25" customHeight="1" x14ac:dyDescent="0.35">
      <c r="A17" s="5"/>
      <c r="B17" s="10"/>
      <c r="C17" s="9" t="s">
        <v>27</v>
      </c>
      <c r="D17" s="266" t="s">
        <v>28</v>
      </c>
      <c r="E17" s="266"/>
      <c r="F17" s="266"/>
      <c r="G17" s="266"/>
      <c r="H17" s="267"/>
    </row>
    <row r="18" spans="1:33" ht="78" customHeight="1" x14ac:dyDescent="0.35">
      <c r="A18" s="5"/>
      <c r="B18" s="10"/>
      <c r="C18" s="9" t="s">
        <v>29</v>
      </c>
      <c r="D18" s="266" t="s">
        <v>30</v>
      </c>
      <c r="E18" s="266"/>
      <c r="F18" s="266"/>
      <c r="G18" s="266"/>
      <c r="H18" s="267"/>
    </row>
    <row r="19" spans="1:33" ht="70.5" customHeight="1" thickBot="1" x14ac:dyDescent="0.4">
      <c r="A19" s="5"/>
      <c r="B19" s="12"/>
      <c r="C19" s="13" t="s">
        <v>31</v>
      </c>
      <c r="D19" s="279" t="s">
        <v>32</v>
      </c>
      <c r="E19" s="279"/>
      <c r="F19" s="279"/>
      <c r="G19" s="279"/>
      <c r="H19" s="280"/>
    </row>
    <row r="20" spans="1:33" ht="18.75" thickBot="1" x14ac:dyDescent="0.4">
      <c r="B20" s="14"/>
      <c r="C20" s="14"/>
      <c r="D20" s="14"/>
      <c r="E20" s="14"/>
      <c r="F20" s="15"/>
      <c r="G20" s="14"/>
      <c r="H20" s="14"/>
    </row>
    <row r="21" spans="1:33" ht="56.25" x14ac:dyDescent="0.35">
      <c r="B21" s="6" t="s">
        <v>33</v>
      </c>
      <c r="C21" s="16" t="s">
        <v>34</v>
      </c>
      <c r="D21" s="16" t="s">
        <v>35</v>
      </c>
      <c r="E21" s="16" t="s">
        <v>36</v>
      </c>
      <c r="F21" s="17" t="s">
        <v>37</v>
      </c>
      <c r="G21" s="18" t="s">
        <v>38</v>
      </c>
      <c r="H21" s="19" t="s">
        <v>39</v>
      </c>
    </row>
    <row r="22" spans="1:33" ht="19.5" thickBot="1" x14ac:dyDescent="0.4">
      <c r="B22" s="20">
        <v>1</v>
      </c>
      <c r="C22" s="21">
        <v>2</v>
      </c>
      <c r="D22" s="21">
        <v>3</v>
      </c>
      <c r="E22" s="21">
        <v>4</v>
      </c>
      <c r="F22" s="21">
        <v>5</v>
      </c>
      <c r="G22" s="22">
        <v>6</v>
      </c>
      <c r="H22" s="23">
        <v>7</v>
      </c>
    </row>
    <row r="23" spans="1:33" ht="19.5" thickBot="1" x14ac:dyDescent="0.4">
      <c r="B23" s="25"/>
      <c r="C23" s="26"/>
      <c r="D23" s="27" t="s">
        <v>40</v>
      </c>
      <c r="E23" s="28"/>
      <c r="F23" s="29"/>
      <c r="G23" s="30"/>
      <c r="H23" s="31"/>
    </row>
    <row r="24" spans="1:33" ht="15.75" customHeight="1" x14ac:dyDescent="0.35">
      <c r="B24" s="32">
        <v>1</v>
      </c>
      <c r="C24" s="33" t="s">
        <v>41</v>
      </c>
      <c r="D24" s="34" t="s">
        <v>160</v>
      </c>
      <c r="E24" s="35" t="s">
        <v>42</v>
      </c>
      <c r="F24" s="58">
        <v>1</v>
      </c>
      <c r="G24" s="147">
        <v>0</v>
      </c>
      <c r="H24" s="253">
        <f>F24*G24</f>
        <v>0</v>
      </c>
    </row>
    <row r="25" spans="1:33" ht="36" customHeight="1" x14ac:dyDescent="0.35">
      <c r="B25" s="37">
        <v>2</v>
      </c>
      <c r="C25" s="38" t="s">
        <v>43</v>
      </c>
      <c r="D25" s="39" t="s">
        <v>161</v>
      </c>
      <c r="E25" s="40" t="s">
        <v>42</v>
      </c>
      <c r="F25" s="59">
        <v>1</v>
      </c>
      <c r="G25" s="145">
        <v>0</v>
      </c>
      <c r="H25" s="249">
        <f t="shared" ref="H25:H29" si="0">F25*G25</f>
        <v>0</v>
      </c>
    </row>
    <row r="26" spans="1:33" ht="21" customHeight="1" x14ac:dyDescent="0.35">
      <c r="B26" s="37">
        <v>3</v>
      </c>
      <c r="C26" s="42" t="s">
        <v>44</v>
      </c>
      <c r="D26" s="43" t="s">
        <v>45</v>
      </c>
      <c r="E26" s="40" t="s">
        <v>42</v>
      </c>
      <c r="F26" s="59">
        <v>1</v>
      </c>
      <c r="G26" s="145">
        <v>0</v>
      </c>
      <c r="H26" s="249">
        <f t="shared" si="0"/>
        <v>0</v>
      </c>
    </row>
    <row r="27" spans="1:33" ht="38.25" customHeight="1" x14ac:dyDescent="0.35">
      <c r="B27" s="37">
        <v>4</v>
      </c>
      <c r="C27" s="42" t="s">
        <v>46</v>
      </c>
      <c r="D27" s="43" t="s">
        <v>47</v>
      </c>
      <c r="E27" s="40" t="s">
        <v>42</v>
      </c>
      <c r="F27" s="59">
        <v>1</v>
      </c>
      <c r="G27" s="145">
        <v>0</v>
      </c>
      <c r="H27" s="249">
        <f t="shared" si="0"/>
        <v>0</v>
      </c>
    </row>
    <row r="28" spans="1:33" ht="53.25" customHeight="1" x14ac:dyDescent="0.35">
      <c r="B28" s="37">
        <v>5</v>
      </c>
      <c r="C28" s="42" t="s">
        <v>48</v>
      </c>
      <c r="D28" s="43" t="s">
        <v>49</v>
      </c>
      <c r="E28" s="40" t="s">
        <v>42</v>
      </c>
      <c r="F28" s="59">
        <v>1</v>
      </c>
      <c r="G28" s="145">
        <v>0</v>
      </c>
      <c r="H28" s="249">
        <f t="shared" si="0"/>
        <v>0</v>
      </c>
    </row>
    <row r="29" spans="1:33" ht="38.25" customHeight="1" thickBot="1" x14ac:dyDescent="0.4">
      <c r="B29" s="44">
        <v>6</v>
      </c>
      <c r="C29" s="13">
        <v>14</v>
      </c>
      <c r="D29" s="45" t="s">
        <v>50</v>
      </c>
      <c r="E29" s="46" t="s">
        <v>42</v>
      </c>
      <c r="F29" s="74">
        <v>1</v>
      </c>
      <c r="G29" s="146">
        <v>0</v>
      </c>
      <c r="H29" s="254">
        <f t="shared" si="0"/>
        <v>0</v>
      </c>
    </row>
    <row r="30" spans="1:33" ht="21" customHeight="1" thickBot="1" x14ac:dyDescent="0.4">
      <c r="B30" s="48"/>
      <c r="C30" s="49"/>
      <c r="D30" s="49"/>
      <c r="E30" s="290" t="s">
        <v>51</v>
      </c>
      <c r="F30" s="290"/>
      <c r="G30" s="291"/>
      <c r="H30" s="431">
        <f>SUM(H24:H29)</f>
        <v>0</v>
      </c>
    </row>
    <row r="31" spans="1:33" s="56" customFormat="1" ht="19.5" thickBot="1" x14ac:dyDescent="0.3">
      <c r="A31" s="51"/>
      <c r="B31" s="52"/>
      <c r="C31" s="53"/>
      <c r="D31" s="27" t="s">
        <v>52</v>
      </c>
      <c r="E31" s="54"/>
      <c r="F31" s="54"/>
      <c r="G31" s="54"/>
      <c r="H31" s="55"/>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s="56" customFormat="1" ht="18" customHeight="1" x14ac:dyDescent="0.35">
      <c r="A32" s="51"/>
      <c r="B32" s="32">
        <v>7</v>
      </c>
      <c r="C32" s="33" t="s">
        <v>53</v>
      </c>
      <c r="D32" s="57" t="s">
        <v>54</v>
      </c>
      <c r="E32" s="35" t="s">
        <v>55</v>
      </c>
      <c r="F32" s="58">
        <v>0.5</v>
      </c>
      <c r="G32" s="147">
        <v>0</v>
      </c>
      <c r="H32" s="253">
        <f t="shared" ref="H32:H37" si="1">F32*G32</f>
        <v>0</v>
      </c>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s="56" customFormat="1" ht="39" customHeight="1" x14ac:dyDescent="0.35">
      <c r="A33" s="51"/>
      <c r="B33" s="37">
        <f>B32+1</f>
        <v>8</v>
      </c>
      <c r="C33" s="42" t="s">
        <v>56</v>
      </c>
      <c r="D33" s="63" t="s">
        <v>162</v>
      </c>
      <c r="E33" s="40" t="s">
        <v>59</v>
      </c>
      <c r="F33" s="59">
        <v>994</v>
      </c>
      <c r="G33" s="145">
        <v>0</v>
      </c>
      <c r="H33" s="249">
        <f t="shared" si="1"/>
        <v>0</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s="56" customFormat="1" ht="57.75" customHeight="1" x14ac:dyDescent="0.35">
      <c r="A34" s="51"/>
      <c r="B34" s="37">
        <f t="shared" ref="B34:B37" si="2">B33+1</f>
        <v>9</v>
      </c>
      <c r="C34" s="42" t="s">
        <v>57</v>
      </c>
      <c r="D34" s="61" t="s">
        <v>58</v>
      </c>
      <c r="E34" s="40" t="s">
        <v>59</v>
      </c>
      <c r="F34" s="59">
        <v>1740</v>
      </c>
      <c r="G34" s="145">
        <v>0</v>
      </c>
      <c r="H34" s="249">
        <f t="shared" si="1"/>
        <v>0</v>
      </c>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s="56" customFormat="1" ht="27" customHeight="1" x14ac:dyDescent="0.35">
      <c r="A35" s="51"/>
      <c r="B35" s="37">
        <f t="shared" si="2"/>
        <v>10</v>
      </c>
      <c r="C35" s="62" t="s">
        <v>60</v>
      </c>
      <c r="D35" s="63" t="s">
        <v>191</v>
      </c>
      <c r="E35" s="40" t="s">
        <v>61</v>
      </c>
      <c r="F35" s="59">
        <v>76</v>
      </c>
      <c r="G35" s="145">
        <v>0</v>
      </c>
      <c r="H35" s="249">
        <f t="shared" si="1"/>
        <v>0</v>
      </c>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s="56" customFormat="1" ht="30" customHeight="1" x14ac:dyDescent="0.35">
      <c r="A36" s="51"/>
      <c r="B36" s="37">
        <f t="shared" si="2"/>
        <v>11</v>
      </c>
      <c r="C36" s="42" t="s">
        <v>62</v>
      </c>
      <c r="D36" s="61" t="s">
        <v>63</v>
      </c>
      <c r="E36" s="40" t="s">
        <v>64</v>
      </c>
      <c r="F36" s="59">
        <v>11</v>
      </c>
      <c r="G36" s="145">
        <v>0</v>
      </c>
      <c r="H36" s="249">
        <f t="shared" si="1"/>
        <v>0</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s="56" customFormat="1" ht="38.25" customHeight="1" thickBot="1" x14ac:dyDescent="0.4">
      <c r="A37" s="51"/>
      <c r="B37" s="44">
        <f t="shared" si="2"/>
        <v>12</v>
      </c>
      <c r="C37" s="112" t="s">
        <v>62</v>
      </c>
      <c r="D37" s="148" t="s">
        <v>65</v>
      </c>
      <c r="E37" s="46" t="s">
        <v>64</v>
      </c>
      <c r="F37" s="74">
        <v>2</v>
      </c>
      <c r="G37" s="146">
        <v>0</v>
      </c>
      <c r="H37" s="254">
        <f t="shared" si="1"/>
        <v>0</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s="56" customFormat="1" ht="18.600000000000001" customHeight="1" thickBot="1" x14ac:dyDescent="0.4">
      <c r="A38" s="51"/>
      <c r="B38" s="292" t="s">
        <v>66</v>
      </c>
      <c r="C38" s="293"/>
      <c r="D38" s="293"/>
      <c r="E38" s="293"/>
      <c r="F38" s="293"/>
      <c r="G38" s="294"/>
      <c r="H38" s="431">
        <f>SUM(H32:H37)</f>
        <v>0</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s="56" customFormat="1" ht="18.600000000000001" customHeight="1" thickBot="1" x14ac:dyDescent="0.4">
      <c r="A39" s="51"/>
      <c r="B39" s="64"/>
      <c r="C39" s="64"/>
      <c r="D39" s="27" t="s">
        <v>67</v>
      </c>
      <c r="E39" s="65"/>
      <c r="F39" s="66"/>
      <c r="G39" s="66"/>
      <c r="H39" s="67"/>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s="56" customFormat="1" ht="75" customHeight="1" x14ac:dyDescent="0.35">
      <c r="A40" s="51"/>
      <c r="B40" s="32">
        <f>B37+1</f>
        <v>13</v>
      </c>
      <c r="C40" s="33" t="s">
        <v>68</v>
      </c>
      <c r="D40" s="68" t="s">
        <v>163</v>
      </c>
      <c r="E40" s="69" t="s">
        <v>70</v>
      </c>
      <c r="F40" s="58">
        <v>1806</v>
      </c>
      <c r="G40" s="147">
        <v>0</v>
      </c>
      <c r="H40" s="253">
        <f>F40*G40</f>
        <v>0</v>
      </c>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s="56" customFormat="1" ht="17.25" customHeight="1" x14ac:dyDescent="0.35">
      <c r="A41" s="51"/>
      <c r="B41" s="37">
        <f>B40+1</f>
        <v>14</v>
      </c>
      <c r="C41" s="42" t="s">
        <v>71</v>
      </c>
      <c r="D41" s="63" t="s">
        <v>72</v>
      </c>
      <c r="E41" s="70" t="s">
        <v>59</v>
      </c>
      <c r="F41" s="59">
        <v>2726</v>
      </c>
      <c r="G41" s="145">
        <v>0</v>
      </c>
      <c r="H41" s="249">
        <f t="shared" ref="H41:H43" si="3">F41*G41</f>
        <v>0</v>
      </c>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s="56" customFormat="1" ht="26.25" customHeight="1" x14ac:dyDescent="0.35">
      <c r="A42" s="51"/>
      <c r="B42" s="37">
        <f t="shared" ref="B42:B43" si="4">B41+1</f>
        <v>15</v>
      </c>
      <c r="C42" s="42" t="s">
        <v>73</v>
      </c>
      <c r="D42" s="63" t="s">
        <v>74</v>
      </c>
      <c r="E42" s="70" t="s">
        <v>70</v>
      </c>
      <c r="F42" s="59">
        <v>11</v>
      </c>
      <c r="G42" s="145">
        <v>0</v>
      </c>
      <c r="H42" s="249">
        <f t="shared" si="3"/>
        <v>0</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s="72" customFormat="1" ht="24.75" customHeight="1" thickBot="1" x14ac:dyDescent="0.4">
      <c r="A43" s="71"/>
      <c r="B43" s="44">
        <f t="shared" si="4"/>
        <v>16</v>
      </c>
      <c r="C43" s="112" t="s">
        <v>75</v>
      </c>
      <c r="D43" s="148" t="s">
        <v>164</v>
      </c>
      <c r="E43" s="73" t="s">
        <v>59</v>
      </c>
      <c r="F43" s="74">
        <v>2606</v>
      </c>
      <c r="G43" s="146">
        <v>0</v>
      </c>
      <c r="H43" s="254">
        <f t="shared" si="3"/>
        <v>0</v>
      </c>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row>
    <row r="44" spans="1:33" ht="19.5" thickBot="1" x14ac:dyDescent="0.4">
      <c r="B44" s="292" t="s">
        <v>78</v>
      </c>
      <c r="C44" s="293"/>
      <c r="D44" s="293"/>
      <c r="E44" s="293"/>
      <c r="F44" s="293"/>
      <c r="G44" s="294"/>
      <c r="H44" s="431">
        <f>SUM(H40:H43)</f>
        <v>0</v>
      </c>
    </row>
    <row r="45" spans="1:33" ht="19.5" thickBot="1" x14ac:dyDescent="0.4">
      <c r="B45" s="75"/>
      <c r="C45" s="76"/>
      <c r="D45" s="27" t="s">
        <v>79</v>
      </c>
      <c r="E45" s="77"/>
      <c r="F45" s="78"/>
      <c r="G45" s="78"/>
      <c r="H45" s="79"/>
    </row>
    <row r="46" spans="1:33" s="72" customFormat="1" ht="70.5" customHeight="1" x14ac:dyDescent="0.35">
      <c r="A46" s="71"/>
      <c r="B46" s="32">
        <v>17</v>
      </c>
      <c r="C46" s="33" t="s">
        <v>77</v>
      </c>
      <c r="D46" s="68" t="s">
        <v>192</v>
      </c>
      <c r="E46" s="69" t="s">
        <v>70</v>
      </c>
      <c r="F46" s="58">
        <v>780</v>
      </c>
      <c r="G46" s="147">
        <v>0</v>
      </c>
      <c r="H46" s="253">
        <f>F46*G46</f>
        <v>0</v>
      </c>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spans="1:33" ht="54" customHeight="1" x14ac:dyDescent="0.35">
      <c r="B47" s="37">
        <f>B46+1</f>
        <v>18</v>
      </c>
      <c r="C47" s="42" t="s">
        <v>77</v>
      </c>
      <c r="D47" s="61" t="s">
        <v>193</v>
      </c>
      <c r="E47" s="40" t="s">
        <v>70</v>
      </c>
      <c r="F47" s="59">
        <v>770</v>
      </c>
      <c r="G47" s="145">
        <v>0</v>
      </c>
      <c r="H47" s="249">
        <f t="shared" ref="H47:H52" si="5">F47*G47</f>
        <v>0</v>
      </c>
    </row>
    <row r="48" spans="1:33" ht="38.25" customHeight="1" x14ac:dyDescent="0.35">
      <c r="A48" s="80"/>
      <c r="B48" s="37">
        <f t="shared" ref="B48:B52" si="6">B47+1</f>
        <v>19</v>
      </c>
      <c r="C48" s="81" t="s">
        <v>81</v>
      </c>
      <c r="D48" s="82" t="s">
        <v>82</v>
      </c>
      <c r="E48" s="83" t="s">
        <v>59</v>
      </c>
      <c r="F48" s="84">
        <v>2606</v>
      </c>
      <c r="G48" s="145">
        <v>0</v>
      </c>
      <c r="H48" s="249">
        <f t="shared" si="5"/>
        <v>0</v>
      </c>
      <c r="I48" s="150"/>
      <c r="J48"/>
      <c r="K48"/>
      <c r="L48"/>
      <c r="M48"/>
      <c r="N48"/>
      <c r="O48"/>
      <c r="P48"/>
      <c r="Q48"/>
      <c r="R48"/>
      <c r="S48"/>
      <c r="T48"/>
      <c r="U48"/>
      <c r="V48"/>
      <c r="W48"/>
      <c r="X48"/>
      <c r="Y48"/>
      <c r="Z48"/>
      <c r="AA48"/>
      <c r="AB48"/>
      <c r="AC48"/>
      <c r="AD48"/>
      <c r="AE48"/>
      <c r="AF48"/>
      <c r="AG48"/>
    </row>
    <row r="49" spans="1:33" s="56" customFormat="1" ht="36" customHeight="1" x14ac:dyDescent="0.35">
      <c r="A49" s="51"/>
      <c r="B49" s="37">
        <f t="shared" si="6"/>
        <v>20</v>
      </c>
      <c r="C49" s="42" t="s">
        <v>83</v>
      </c>
      <c r="D49" s="61" t="s">
        <v>84</v>
      </c>
      <c r="E49" s="40" t="s">
        <v>59</v>
      </c>
      <c r="F49" s="84">
        <v>2606</v>
      </c>
      <c r="G49" s="145">
        <v>0</v>
      </c>
      <c r="H49" s="249">
        <f t="shared" si="5"/>
        <v>0</v>
      </c>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s="56" customFormat="1" ht="38.25" customHeight="1" x14ac:dyDescent="0.35">
      <c r="A50" s="51"/>
      <c r="B50" s="37">
        <f t="shared" si="6"/>
        <v>21</v>
      </c>
      <c r="C50" s="81" t="s">
        <v>85</v>
      </c>
      <c r="D50" s="82" t="s">
        <v>165</v>
      </c>
      <c r="E50" s="83" t="s">
        <v>61</v>
      </c>
      <c r="F50" s="84">
        <v>76</v>
      </c>
      <c r="G50" s="145">
        <v>0</v>
      </c>
      <c r="H50" s="249">
        <f t="shared" si="5"/>
        <v>0</v>
      </c>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57" customHeight="1" x14ac:dyDescent="0.35">
      <c r="A51" s="85"/>
      <c r="B51" s="37">
        <f t="shared" si="6"/>
        <v>22</v>
      </c>
      <c r="C51" s="62" t="s">
        <v>86</v>
      </c>
      <c r="D51" s="63" t="s">
        <v>87</v>
      </c>
      <c r="E51" s="83" t="s">
        <v>61</v>
      </c>
      <c r="F51" s="59">
        <v>1003</v>
      </c>
      <c r="G51" s="145">
        <v>0</v>
      </c>
      <c r="H51" s="249">
        <f t="shared" si="5"/>
        <v>0</v>
      </c>
      <c r="I51"/>
      <c r="J51"/>
      <c r="K51"/>
      <c r="L51"/>
      <c r="M51"/>
      <c r="N51"/>
      <c r="O51"/>
      <c r="P51"/>
      <c r="Q51"/>
      <c r="R51"/>
      <c r="S51"/>
      <c r="T51"/>
      <c r="U51"/>
      <c r="V51"/>
      <c r="W51"/>
      <c r="X51"/>
      <c r="Y51"/>
      <c r="Z51"/>
      <c r="AA51"/>
      <c r="AB51"/>
      <c r="AC51"/>
      <c r="AD51"/>
      <c r="AE51"/>
      <c r="AF51"/>
      <c r="AG51"/>
    </row>
    <row r="52" spans="1:33" s="56" customFormat="1" ht="50.25" customHeight="1" thickBot="1" x14ac:dyDescent="0.4">
      <c r="A52" s="51"/>
      <c r="B52" s="44">
        <f t="shared" si="6"/>
        <v>23</v>
      </c>
      <c r="C52" s="86" t="s">
        <v>88</v>
      </c>
      <c r="D52" s="87" t="s">
        <v>89</v>
      </c>
      <c r="E52" s="88" t="s">
        <v>59</v>
      </c>
      <c r="F52" s="89">
        <v>2606</v>
      </c>
      <c r="G52" s="146">
        <v>0</v>
      </c>
      <c r="H52" s="254">
        <f t="shared" si="5"/>
        <v>0</v>
      </c>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s="90" customFormat="1" ht="19.5" thickBot="1" x14ac:dyDescent="0.3">
      <c r="B53" s="327" t="s">
        <v>90</v>
      </c>
      <c r="C53" s="328"/>
      <c r="D53" s="328"/>
      <c r="E53" s="328"/>
      <c r="F53" s="328"/>
      <c r="G53" s="329"/>
      <c r="H53" s="454">
        <f>SUM(H46:H52)</f>
        <v>0</v>
      </c>
    </row>
    <row r="54" spans="1:33" s="56" customFormat="1" ht="21" customHeight="1" thickBot="1" x14ac:dyDescent="0.4">
      <c r="A54" s="51"/>
      <c r="B54" s="91"/>
      <c r="C54" s="92"/>
      <c r="D54" s="193" t="s">
        <v>91</v>
      </c>
      <c r="E54" s="192"/>
      <c r="F54" s="94"/>
      <c r="G54" s="95"/>
      <c r="H54" s="79"/>
      <c r="I54"/>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s="56" customFormat="1" ht="21" customHeight="1" thickBot="1" x14ac:dyDescent="0.4">
      <c r="A55" s="51"/>
      <c r="B55" s="202"/>
      <c r="C55" s="204"/>
      <c r="D55" s="203" t="s">
        <v>92</v>
      </c>
      <c r="E55" s="77"/>
      <c r="F55" s="94"/>
      <c r="G55" s="95"/>
      <c r="H55" s="79"/>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s="56" customFormat="1" ht="35.25" customHeight="1" thickBot="1" x14ac:dyDescent="0.4">
      <c r="A56" s="51"/>
      <c r="B56" s="173">
        <v>24</v>
      </c>
      <c r="C56" s="165"/>
      <c r="D56" s="217" t="s">
        <v>93</v>
      </c>
      <c r="E56" s="175" t="s">
        <v>55</v>
      </c>
      <c r="F56" s="234">
        <v>0.53100000000000003</v>
      </c>
      <c r="G56" s="147">
        <v>0</v>
      </c>
      <c r="H56" s="455">
        <f>F56*G56</f>
        <v>0</v>
      </c>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s="56" customFormat="1" ht="21" customHeight="1" thickBot="1" x14ac:dyDescent="0.4">
      <c r="A57" s="51"/>
      <c r="B57" s="197"/>
      <c r="C57" s="165"/>
      <c r="D57" s="198" t="s">
        <v>94</v>
      </c>
      <c r="E57" s="185"/>
      <c r="F57" s="199"/>
      <c r="G57" s="200"/>
      <c r="H57" s="20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s="56" customFormat="1" ht="58.5" customHeight="1" x14ac:dyDescent="0.35">
      <c r="A58" s="51"/>
      <c r="B58" s="307">
        <v>25</v>
      </c>
      <c r="C58" s="313"/>
      <c r="D58" s="207" t="s">
        <v>167</v>
      </c>
      <c r="E58" s="98"/>
      <c r="F58" s="115"/>
      <c r="G58" s="97"/>
      <c r="H58" s="205"/>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s="56" customFormat="1" ht="18.75" customHeight="1" x14ac:dyDescent="0.25">
      <c r="A59" s="51"/>
      <c r="B59" s="307"/>
      <c r="C59" s="314"/>
      <c r="D59" s="207" t="s">
        <v>168</v>
      </c>
      <c r="E59" s="191" t="s">
        <v>70</v>
      </c>
      <c r="F59" s="189">
        <v>678.4</v>
      </c>
      <c r="G59" s="456">
        <v>0</v>
      </c>
      <c r="H59" s="457">
        <f>F59*G59</f>
        <v>0</v>
      </c>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s="56" customFormat="1" ht="19.5" customHeight="1" x14ac:dyDescent="0.25">
      <c r="A60" s="51"/>
      <c r="B60" s="308"/>
      <c r="C60" s="314"/>
      <c r="D60" s="207" t="s">
        <v>169</v>
      </c>
      <c r="E60" s="191" t="s">
        <v>70</v>
      </c>
      <c r="F60" s="189">
        <v>169.6</v>
      </c>
      <c r="G60" s="456">
        <v>0</v>
      </c>
      <c r="H60" s="457">
        <f>F60*G60</f>
        <v>0</v>
      </c>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s="56" customFormat="1" ht="40.5" customHeight="1" x14ac:dyDescent="0.25">
      <c r="A61" s="51"/>
      <c r="B61" s="312">
        <f>B58+1</f>
        <v>26</v>
      </c>
      <c r="C61" s="309"/>
      <c r="D61" s="208" t="s">
        <v>170</v>
      </c>
      <c r="E61" s="191"/>
      <c r="F61" s="189"/>
      <c r="G61" s="189"/>
      <c r="H61" s="206"/>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s="56" customFormat="1" ht="18" customHeight="1" x14ac:dyDescent="0.25">
      <c r="A62" s="51"/>
      <c r="B62" s="307"/>
      <c r="C62" s="310"/>
      <c r="D62" s="207" t="s">
        <v>168</v>
      </c>
      <c r="E62" s="191" t="s">
        <v>70</v>
      </c>
      <c r="F62" s="189">
        <v>35.200000000000003</v>
      </c>
      <c r="G62" s="456">
        <v>0</v>
      </c>
      <c r="H62" s="457">
        <f>F62*G62</f>
        <v>0</v>
      </c>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s="56" customFormat="1" ht="21" customHeight="1" x14ac:dyDescent="0.25">
      <c r="A63" s="51"/>
      <c r="B63" s="308"/>
      <c r="C63" s="311"/>
      <c r="D63" s="207" t="s">
        <v>169</v>
      </c>
      <c r="E63" s="191" t="s">
        <v>70</v>
      </c>
      <c r="F63" s="189">
        <v>8.8000000000000007</v>
      </c>
      <c r="G63" s="456">
        <v>0</v>
      </c>
      <c r="H63" s="457">
        <f>F63*G63</f>
        <v>0</v>
      </c>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s="56" customFormat="1" ht="21" customHeight="1" x14ac:dyDescent="0.25">
      <c r="A64" s="51"/>
      <c r="B64" s="312">
        <v>27</v>
      </c>
      <c r="C64" s="309"/>
      <c r="D64" s="207" t="s">
        <v>171</v>
      </c>
      <c r="E64" s="191"/>
      <c r="F64" s="189"/>
      <c r="G64" s="189"/>
      <c r="H64" s="457">
        <f t="shared" ref="H64:H75" si="7">F64*G64</f>
        <v>0</v>
      </c>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s="56" customFormat="1" ht="20.25" customHeight="1" x14ac:dyDescent="0.35">
      <c r="A65" s="51"/>
      <c r="B65" s="308"/>
      <c r="C65" s="311"/>
      <c r="D65" s="209" t="s">
        <v>172</v>
      </c>
      <c r="E65" s="191" t="s">
        <v>70</v>
      </c>
      <c r="F65" s="189">
        <v>84.48</v>
      </c>
      <c r="G65" s="456">
        <v>0</v>
      </c>
      <c r="H65" s="457">
        <f t="shared" si="7"/>
        <v>0</v>
      </c>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s="56" customFormat="1" ht="38.25" customHeight="1" x14ac:dyDescent="0.35">
      <c r="A66" s="51"/>
      <c r="B66" s="312">
        <v>28</v>
      </c>
      <c r="C66" s="309"/>
      <c r="D66" s="209" t="s">
        <v>173</v>
      </c>
      <c r="E66" s="191"/>
      <c r="F66" s="189"/>
      <c r="G66" s="189"/>
      <c r="H66" s="457"/>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s="56" customFormat="1" ht="18.75" customHeight="1" x14ac:dyDescent="0.35">
      <c r="A67" s="51"/>
      <c r="B67" s="308"/>
      <c r="C67" s="311"/>
      <c r="D67" s="209" t="s">
        <v>174</v>
      </c>
      <c r="E67" s="191" t="s">
        <v>70</v>
      </c>
      <c r="F67" s="189">
        <v>39.6</v>
      </c>
      <c r="G67" s="456">
        <v>0</v>
      </c>
      <c r="H67" s="457">
        <f t="shared" si="7"/>
        <v>0</v>
      </c>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s="56" customFormat="1" ht="23.25" customHeight="1" x14ac:dyDescent="0.25">
      <c r="A68" s="51"/>
      <c r="B68" s="312">
        <v>29</v>
      </c>
      <c r="C68" s="314"/>
      <c r="D68" s="211" t="s">
        <v>176</v>
      </c>
      <c r="E68" s="210"/>
      <c r="F68" s="235"/>
      <c r="G68" s="235"/>
      <c r="H68" s="457"/>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s="56" customFormat="1" ht="18" customHeight="1" x14ac:dyDescent="0.35">
      <c r="A69" s="51"/>
      <c r="B69" s="307"/>
      <c r="C69" s="314"/>
      <c r="D69" s="211" t="s">
        <v>175</v>
      </c>
      <c r="E69" s="40" t="s">
        <v>59</v>
      </c>
      <c r="F69" s="189">
        <v>36</v>
      </c>
      <c r="G69" s="456">
        <v>0</v>
      </c>
      <c r="H69" s="457">
        <f t="shared" si="7"/>
        <v>0</v>
      </c>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s="56" customFormat="1" ht="21" customHeight="1" x14ac:dyDescent="0.35">
      <c r="A70" s="51"/>
      <c r="B70" s="308"/>
      <c r="C70" s="314"/>
      <c r="D70" s="211" t="s">
        <v>186</v>
      </c>
      <c r="E70" s="40" t="s">
        <v>59</v>
      </c>
      <c r="F70" s="189">
        <v>486</v>
      </c>
      <c r="G70" s="456">
        <v>0</v>
      </c>
      <c r="H70" s="457">
        <f t="shared" si="7"/>
        <v>0</v>
      </c>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s="56" customFormat="1" ht="44.25" customHeight="1" x14ac:dyDescent="0.35">
      <c r="A71" s="51"/>
      <c r="B71" s="312">
        <v>30</v>
      </c>
      <c r="C71" s="309"/>
      <c r="D71" s="208" t="s">
        <v>166</v>
      </c>
      <c r="E71" s="40"/>
      <c r="F71" s="189"/>
      <c r="G71" s="189"/>
      <c r="H71" s="457"/>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s="56" customFormat="1" ht="24" customHeight="1" x14ac:dyDescent="0.35">
      <c r="A72" s="51"/>
      <c r="B72" s="307"/>
      <c r="C72" s="310"/>
      <c r="D72" s="208" t="s">
        <v>187</v>
      </c>
      <c r="E72" s="191" t="s">
        <v>70</v>
      </c>
      <c r="F72" s="190">
        <v>20.47</v>
      </c>
      <c r="G72" s="456">
        <v>0</v>
      </c>
      <c r="H72" s="457">
        <f t="shared" si="7"/>
        <v>0</v>
      </c>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s="56" customFormat="1" ht="21" customHeight="1" x14ac:dyDescent="0.25">
      <c r="A73" s="51"/>
      <c r="B73" s="308"/>
      <c r="C73" s="311"/>
      <c r="D73" s="208" t="s">
        <v>188</v>
      </c>
      <c r="E73" s="191" t="s">
        <v>70</v>
      </c>
      <c r="F73" s="189">
        <v>305.86</v>
      </c>
      <c r="G73" s="456">
        <v>0</v>
      </c>
      <c r="H73" s="457">
        <f t="shared" si="7"/>
        <v>0</v>
      </c>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s="56" customFormat="1" ht="36.75" customHeight="1" x14ac:dyDescent="0.35">
      <c r="A74" s="51"/>
      <c r="B74" s="37">
        <v>31</v>
      </c>
      <c r="C74" s="96"/>
      <c r="D74" s="208" t="s">
        <v>177</v>
      </c>
      <c r="E74" s="191" t="s">
        <v>70</v>
      </c>
      <c r="F74" s="189">
        <v>384.66</v>
      </c>
      <c r="G74" s="456">
        <v>0</v>
      </c>
      <c r="H74" s="457">
        <f t="shared" si="7"/>
        <v>0</v>
      </c>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s="56" customFormat="1" ht="36.75" customHeight="1" thickBot="1" x14ac:dyDescent="0.4">
      <c r="A75" s="51"/>
      <c r="B75" s="178">
        <v>32</v>
      </c>
      <c r="C75" s="172"/>
      <c r="D75" s="214" t="s">
        <v>95</v>
      </c>
      <c r="E75" s="216" t="s">
        <v>70</v>
      </c>
      <c r="F75" s="196">
        <v>972.08</v>
      </c>
      <c r="G75" s="456">
        <v>0</v>
      </c>
      <c r="H75" s="457">
        <f t="shared" si="7"/>
        <v>0</v>
      </c>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s="56" customFormat="1" ht="18" customHeight="1" thickBot="1" x14ac:dyDescent="0.4">
      <c r="A76" s="51"/>
      <c r="B76" s="197"/>
      <c r="C76" s="165"/>
      <c r="D76" s="212" t="s">
        <v>96</v>
      </c>
      <c r="E76" s="185"/>
      <c r="F76" s="199"/>
      <c r="G76" s="200"/>
      <c r="H76" s="213"/>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s="56" customFormat="1" ht="36" customHeight="1" x14ac:dyDescent="0.25">
      <c r="A77" s="51"/>
      <c r="B77" s="318">
        <v>33</v>
      </c>
      <c r="C77" s="325"/>
      <c r="D77" s="237" t="s">
        <v>179</v>
      </c>
      <c r="E77" s="238" t="s">
        <v>181</v>
      </c>
      <c r="F77" s="238"/>
      <c r="G77" s="238"/>
      <c r="H77" s="239"/>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s="56" customFormat="1" ht="24" customHeight="1" x14ac:dyDescent="0.35">
      <c r="A78" s="51"/>
      <c r="B78" s="307"/>
      <c r="C78" s="314"/>
      <c r="D78" s="211" t="s">
        <v>178</v>
      </c>
      <c r="E78" s="187" t="s">
        <v>59</v>
      </c>
      <c r="F78" s="190">
        <v>269.73</v>
      </c>
      <c r="G78" s="456">
        <v>0</v>
      </c>
      <c r="H78" s="457">
        <f t="shared" ref="H78:H79" si="8">F78*G78</f>
        <v>0</v>
      </c>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s="56" customFormat="1" ht="22.5" customHeight="1" thickBot="1" x14ac:dyDescent="0.4">
      <c r="A79" s="51"/>
      <c r="B79" s="319"/>
      <c r="C79" s="326"/>
      <c r="D79" s="215" t="s">
        <v>180</v>
      </c>
      <c r="E79" s="46" t="s">
        <v>59</v>
      </c>
      <c r="F79" s="195">
        <v>269.73</v>
      </c>
      <c r="G79" s="458">
        <v>0</v>
      </c>
      <c r="H79" s="459">
        <f t="shared" si="8"/>
        <v>0</v>
      </c>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s="56" customFormat="1" ht="21.75" customHeight="1" thickBot="1" x14ac:dyDescent="0.4">
      <c r="A80" s="51"/>
      <c r="B80" s="202"/>
      <c r="C80" s="240"/>
      <c r="D80" s="231" t="s">
        <v>97</v>
      </c>
      <c r="E80" s="77"/>
      <c r="F80" s="232"/>
      <c r="G80" s="232"/>
      <c r="H80" s="233"/>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s="56" customFormat="1" ht="79.5" customHeight="1" x14ac:dyDescent="0.25">
      <c r="A81" s="51"/>
      <c r="B81" s="320">
        <v>34</v>
      </c>
      <c r="C81" s="325"/>
      <c r="D81" s="237" t="s">
        <v>182</v>
      </c>
      <c r="E81" s="238"/>
      <c r="F81" s="241"/>
      <c r="G81" s="241"/>
      <c r="H81" s="242"/>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s="56" customFormat="1" ht="18" customHeight="1" x14ac:dyDescent="0.35">
      <c r="A82" s="51"/>
      <c r="B82" s="321"/>
      <c r="C82" s="314"/>
      <c r="D82" s="211" t="s">
        <v>183</v>
      </c>
      <c r="E82" s="83" t="s">
        <v>61</v>
      </c>
      <c r="F82" s="190">
        <v>45</v>
      </c>
      <c r="G82" s="456">
        <v>0</v>
      </c>
      <c r="H82" s="457">
        <f t="shared" ref="H82:H91" si="9">F82*G82</f>
        <v>0</v>
      </c>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s="56" customFormat="1" ht="19.5" customHeight="1" x14ac:dyDescent="0.35">
      <c r="A83" s="51"/>
      <c r="B83" s="321"/>
      <c r="C83" s="314"/>
      <c r="D83" s="211" t="s">
        <v>184</v>
      </c>
      <c r="E83" s="83" t="s">
        <v>61</v>
      </c>
      <c r="F83" s="190">
        <v>486</v>
      </c>
      <c r="G83" s="456">
        <v>0</v>
      </c>
      <c r="H83" s="457">
        <f t="shared" si="9"/>
        <v>0</v>
      </c>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s="56" customFormat="1" ht="57" customHeight="1" x14ac:dyDescent="0.35">
      <c r="A84" s="51"/>
      <c r="B84" s="37">
        <v>35</v>
      </c>
      <c r="C84" s="96"/>
      <c r="D84" s="211" t="s">
        <v>98</v>
      </c>
      <c r="E84" s="191" t="s">
        <v>64</v>
      </c>
      <c r="F84" s="189">
        <v>16</v>
      </c>
      <c r="G84" s="456">
        <v>0</v>
      </c>
      <c r="H84" s="457">
        <f t="shared" si="9"/>
        <v>0</v>
      </c>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s="56" customFormat="1" ht="42" customHeight="1" x14ac:dyDescent="0.35">
      <c r="A85" s="51"/>
      <c r="B85" s="37">
        <v>36</v>
      </c>
      <c r="C85" s="96"/>
      <c r="D85" s="211" t="s">
        <v>99</v>
      </c>
      <c r="E85" s="40" t="s">
        <v>64</v>
      </c>
      <c r="F85" s="189">
        <v>16</v>
      </c>
      <c r="G85" s="456">
        <v>0</v>
      </c>
      <c r="H85" s="457">
        <f t="shared" si="9"/>
        <v>0</v>
      </c>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s="56" customFormat="1" ht="38.25" customHeight="1" x14ac:dyDescent="0.35">
      <c r="A86" s="51"/>
      <c r="B86" s="37">
        <v>37</v>
      </c>
      <c r="C86" s="96"/>
      <c r="D86" s="211" t="s">
        <v>100</v>
      </c>
      <c r="E86" s="83" t="s">
        <v>61</v>
      </c>
      <c r="F86" s="189">
        <v>531</v>
      </c>
      <c r="G86" s="456">
        <v>0</v>
      </c>
      <c r="H86" s="457">
        <f t="shared" si="9"/>
        <v>0</v>
      </c>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s="56" customFormat="1" ht="45.75" customHeight="1" x14ac:dyDescent="0.35">
      <c r="A87" s="51"/>
      <c r="B87" s="37">
        <v>38</v>
      </c>
      <c r="C87" s="96"/>
      <c r="D87" s="211" t="s">
        <v>101</v>
      </c>
      <c r="E87" s="40" t="s">
        <v>64</v>
      </c>
      <c r="F87" s="189">
        <v>16</v>
      </c>
      <c r="G87" s="456">
        <v>0</v>
      </c>
      <c r="H87" s="457">
        <f t="shared" si="9"/>
        <v>0</v>
      </c>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s="56" customFormat="1" ht="57.75" customHeight="1" x14ac:dyDescent="0.35">
      <c r="A88" s="51"/>
      <c r="B88" s="37">
        <v>39</v>
      </c>
      <c r="C88" s="96"/>
      <c r="D88" s="211" t="s">
        <v>102</v>
      </c>
      <c r="E88" s="40" t="s">
        <v>64</v>
      </c>
      <c r="F88" s="189">
        <v>16</v>
      </c>
      <c r="G88" s="456">
        <v>0</v>
      </c>
      <c r="H88" s="457">
        <f t="shared" si="9"/>
        <v>0</v>
      </c>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s="56" customFormat="1" ht="57" customHeight="1" x14ac:dyDescent="0.35">
      <c r="A89" s="51"/>
      <c r="B89" s="37">
        <v>40</v>
      </c>
      <c r="C89" s="96"/>
      <c r="D89" s="211" t="s">
        <v>185</v>
      </c>
      <c r="E89" s="40" t="s">
        <v>64</v>
      </c>
      <c r="F89" s="189">
        <v>15</v>
      </c>
      <c r="G89" s="456">
        <v>0</v>
      </c>
      <c r="H89" s="457">
        <f t="shared" si="9"/>
        <v>0</v>
      </c>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s="56" customFormat="1" ht="40.5" customHeight="1" x14ac:dyDescent="0.35">
      <c r="A90" s="51"/>
      <c r="B90" s="37">
        <v>41</v>
      </c>
      <c r="C90" s="96"/>
      <c r="D90" s="211" t="s">
        <v>103</v>
      </c>
      <c r="E90" s="40" t="s">
        <v>64</v>
      </c>
      <c r="F90" s="189">
        <v>15</v>
      </c>
      <c r="G90" s="456">
        <v>0</v>
      </c>
      <c r="H90" s="457">
        <f t="shared" si="9"/>
        <v>0</v>
      </c>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s="56" customFormat="1" ht="35.25" customHeight="1" thickBot="1" x14ac:dyDescent="0.4">
      <c r="A91" s="51"/>
      <c r="B91" s="44">
        <v>42</v>
      </c>
      <c r="C91" s="194"/>
      <c r="D91" s="215" t="s">
        <v>104</v>
      </c>
      <c r="E91" s="88" t="s">
        <v>61</v>
      </c>
      <c r="F91" s="195">
        <v>531</v>
      </c>
      <c r="G91" s="458">
        <v>0</v>
      </c>
      <c r="H91" s="459">
        <f t="shared" si="9"/>
        <v>0</v>
      </c>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s="51" customFormat="1" ht="22.15" customHeight="1" thickBot="1" x14ac:dyDescent="0.4">
      <c r="B92" s="292" t="s">
        <v>105</v>
      </c>
      <c r="C92" s="293"/>
      <c r="D92" s="293"/>
      <c r="E92" s="293"/>
      <c r="F92" s="293"/>
      <c r="G92" s="294"/>
      <c r="H92" s="462">
        <f>SUM(H56:H91)</f>
        <v>0</v>
      </c>
      <c r="I92" s="24"/>
    </row>
    <row r="93" spans="1:33" s="51" customFormat="1" ht="19.149999999999999" customHeight="1" thickBot="1" x14ac:dyDescent="0.4">
      <c r="B93" s="99"/>
      <c r="C93" s="100"/>
      <c r="D93" s="101" t="s">
        <v>106</v>
      </c>
      <c r="E93" s="102"/>
      <c r="F93" s="100"/>
      <c r="G93" s="100"/>
      <c r="H93" s="103"/>
    </row>
    <row r="94" spans="1:33" s="51" customFormat="1" ht="18.600000000000001" customHeight="1" thickBot="1" x14ac:dyDescent="0.4">
      <c r="B94" s="104"/>
      <c r="C94" s="105"/>
      <c r="D94" s="106" t="s">
        <v>107</v>
      </c>
      <c r="E94" s="107"/>
      <c r="F94" s="102"/>
      <c r="G94" s="102"/>
      <c r="H94" s="108"/>
    </row>
    <row r="95" spans="1:33" s="51" customFormat="1" ht="58.9" customHeight="1" x14ac:dyDescent="0.35">
      <c r="B95" s="109">
        <v>43</v>
      </c>
      <c r="C95" s="33" t="s">
        <v>108</v>
      </c>
      <c r="D95" s="57" t="s">
        <v>348</v>
      </c>
      <c r="E95" s="110" t="s">
        <v>64</v>
      </c>
      <c r="F95" s="58">
        <v>5</v>
      </c>
      <c r="G95" s="460">
        <v>0</v>
      </c>
      <c r="H95" s="461">
        <f t="shared" ref="H95:H104" si="10">F95*G95</f>
        <v>0</v>
      </c>
    </row>
    <row r="96" spans="1:33" s="56" customFormat="1" ht="57.6" customHeight="1" x14ac:dyDescent="0.35">
      <c r="A96" s="51"/>
      <c r="B96" s="10">
        <f>B95+1</f>
        <v>44</v>
      </c>
      <c r="C96" s="42" t="s">
        <v>108</v>
      </c>
      <c r="D96" s="61" t="s">
        <v>343</v>
      </c>
      <c r="E96" s="111" t="s">
        <v>64</v>
      </c>
      <c r="F96" s="59">
        <v>22</v>
      </c>
      <c r="G96" s="456">
        <v>0</v>
      </c>
      <c r="H96" s="457">
        <f t="shared" si="10"/>
        <v>0</v>
      </c>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56.25" x14ac:dyDescent="0.35">
      <c r="A97" s="2"/>
      <c r="B97" s="10">
        <f t="shared" ref="B97:B100" si="11">B96+1</f>
        <v>45</v>
      </c>
      <c r="C97" s="42" t="s">
        <v>108</v>
      </c>
      <c r="D97" s="61" t="s">
        <v>344</v>
      </c>
      <c r="E97" s="111" t="s">
        <v>64</v>
      </c>
      <c r="F97" s="59">
        <v>10</v>
      </c>
      <c r="G97" s="456">
        <v>0</v>
      </c>
      <c r="H97" s="457">
        <f t="shared" si="10"/>
        <v>0</v>
      </c>
      <c r="J97"/>
      <c r="K97"/>
      <c r="L97"/>
      <c r="M97"/>
      <c r="N97"/>
      <c r="O97"/>
      <c r="P97"/>
      <c r="Q97"/>
      <c r="R97"/>
      <c r="S97"/>
      <c r="T97"/>
      <c r="U97"/>
      <c r="V97"/>
      <c r="W97"/>
      <c r="X97"/>
      <c r="Y97"/>
      <c r="Z97"/>
      <c r="AA97"/>
      <c r="AB97"/>
      <c r="AC97"/>
      <c r="AD97"/>
      <c r="AE97"/>
      <c r="AF97"/>
      <c r="AG97"/>
    </row>
    <row r="98" spans="1:33" ht="56.25" x14ac:dyDescent="0.35">
      <c r="A98" s="2"/>
      <c r="B98" s="10">
        <f t="shared" si="11"/>
        <v>46</v>
      </c>
      <c r="C98" s="42" t="s">
        <v>108</v>
      </c>
      <c r="D98" s="61" t="s">
        <v>349</v>
      </c>
      <c r="E98" s="111" t="s">
        <v>64</v>
      </c>
      <c r="F98" s="59">
        <v>5</v>
      </c>
      <c r="G98" s="456">
        <v>0</v>
      </c>
      <c r="H98" s="457">
        <f t="shared" si="10"/>
        <v>0</v>
      </c>
      <c r="J98"/>
      <c r="K98"/>
      <c r="L98"/>
      <c r="M98"/>
      <c r="N98"/>
      <c r="O98"/>
      <c r="P98"/>
      <c r="Q98"/>
      <c r="R98"/>
      <c r="S98"/>
      <c r="T98"/>
      <c r="U98"/>
      <c r="V98"/>
      <c r="W98"/>
      <c r="X98"/>
      <c r="Y98"/>
      <c r="Z98"/>
      <c r="AA98"/>
      <c r="AB98"/>
      <c r="AC98"/>
      <c r="AD98"/>
      <c r="AE98"/>
      <c r="AF98"/>
      <c r="AG98"/>
    </row>
    <row r="99" spans="1:33" ht="55.5" customHeight="1" x14ac:dyDescent="0.35">
      <c r="A99" s="2"/>
      <c r="B99" s="10">
        <f t="shared" si="11"/>
        <v>47</v>
      </c>
      <c r="C99" s="42" t="s">
        <v>108</v>
      </c>
      <c r="D99" s="61" t="s">
        <v>110</v>
      </c>
      <c r="E99" s="111" t="s">
        <v>61</v>
      </c>
      <c r="F99" s="59">
        <v>91</v>
      </c>
      <c r="G99" s="456">
        <v>0</v>
      </c>
      <c r="H99" s="457">
        <f t="shared" si="10"/>
        <v>0</v>
      </c>
      <c r="J99"/>
      <c r="K99"/>
      <c r="L99"/>
      <c r="M99"/>
      <c r="N99"/>
      <c r="O99"/>
      <c r="P99"/>
      <c r="Q99"/>
      <c r="R99"/>
      <c r="S99"/>
      <c r="T99"/>
      <c r="U99"/>
      <c r="V99"/>
      <c r="W99"/>
      <c r="X99"/>
      <c r="Y99"/>
      <c r="Z99"/>
      <c r="AA99"/>
      <c r="AB99"/>
      <c r="AC99"/>
      <c r="AD99"/>
      <c r="AE99"/>
      <c r="AF99"/>
      <c r="AG99"/>
    </row>
    <row r="100" spans="1:33" ht="57" thickBot="1" x14ac:dyDescent="0.4">
      <c r="A100" s="2"/>
      <c r="B100" s="12">
        <f t="shared" si="11"/>
        <v>48</v>
      </c>
      <c r="C100" s="112" t="s">
        <v>108</v>
      </c>
      <c r="D100" s="113" t="s">
        <v>111</v>
      </c>
      <c r="E100" s="114" t="s">
        <v>70</v>
      </c>
      <c r="F100" s="74">
        <v>2.08</v>
      </c>
      <c r="G100" s="458">
        <v>0</v>
      </c>
      <c r="H100" s="459">
        <f t="shared" si="10"/>
        <v>0</v>
      </c>
      <c r="J100"/>
      <c r="K100"/>
      <c r="L100"/>
      <c r="M100"/>
      <c r="N100"/>
      <c r="O100"/>
      <c r="P100"/>
      <c r="Q100"/>
      <c r="R100"/>
      <c r="S100"/>
      <c r="T100"/>
      <c r="U100"/>
      <c r="V100"/>
      <c r="W100"/>
      <c r="X100"/>
      <c r="Y100"/>
      <c r="Z100"/>
      <c r="AA100"/>
      <c r="AB100"/>
      <c r="AC100"/>
      <c r="AD100"/>
      <c r="AE100"/>
      <c r="AF100"/>
      <c r="AG100"/>
    </row>
    <row r="101" spans="1:33" ht="19.5" thickBot="1" x14ac:dyDescent="0.4">
      <c r="A101" s="2"/>
      <c r="B101" s="463"/>
      <c r="C101" s="464"/>
      <c r="D101" s="465" t="s">
        <v>112</v>
      </c>
      <c r="E101" s="466"/>
      <c r="F101" s="467"/>
      <c r="G101" s="467"/>
      <c r="H101" s="227"/>
      <c r="J101"/>
      <c r="K101"/>
      <c r="L101"/>
      <c r="M101"/>
      <c r="N101"/>
      <c r="O101"/>
      <c r="P101"/>
      <c r="Q101"/>
      <c r="R101"/>
      <c r="S101"/>
      <c r="T101"/>
      <c r="U101"/>
      <c r="V101"/>
      <c r="W101"/>
      <c r="X101"/>
      <c r="Y101"/>
      <c r="Z101"/>
      <c r="AA101"/>
      <c r="AB101"/>
      <c r="AC101"/>
      <c r="AD101"/>
      <c r="AE101"/>
      <c r="AF101"/>
      <c r="AG101"/>
    </row>
    <row r="102" spans="1:33" ht="56.25" x14ac:dyDescent="0.35">
      <c r="A102" s="2"/>
      <c r="B102" s="109">
        <v>49</v>
      </c>
      <c r="C102" s="33" t="s">
        <v>113</v>
      </c>
      <c r="D102" s="57" t="s">
        <v>114</v>
      </c>
      <c r="E102" s="110" t="s">
        <v>59</v>
      </c>
      <c r="F102" s="58">
        <v>15</v>
      </c>
      <c r="G102" s="460">
        <v>0</v>
      </c>
      <c r="H102" s="461">
        <f t="shared" si="10"/>
        <v>0</v>
      </c>
      <c r="J102"/>
      <c r="K102"/>
      <c r="L102"/>
      <c r="M102"/>
      <c r="N102"/>
      <c r="O102"/>
      <c r="P102"/>
      <c r="Q102"/>
      <c r="R102"/>
      <c r="S102"/>
      <c r="T102"/>
      <c r="U102"/>
      <c r="V102"/>
      <c r="W102"/>
      <c r="X102"/>
      <c r="Y102"/>
      <c r="Z102"/>
      <c r="AA102"/>
      <c r="AB102"/>
      <c r="AC102"/>
      <c r="AD102"/>
      <c r="AE102"/>
      <c r="AF102"/>
      <c r="AG102"/>
    </row>
    <row r="103" spans="1:33" ht="56.25" x14ac:dyDescent="0.35">
      <c r="A103" s="2"/>
      <c r="B103" s="10">
        <v>50</v>
      </c>
      <c r="C103" s="42" t="s">
        <v>113</v>
      </c>
      <c r="D103" s="61" t="s">
        <v>115</v>
      </c>
      <c r="E103" s="111" t="s">
        <v>59</v>
      </c>
      <c r="F103" s="59">
        <v>1.75</v>
      </c>
      <c r="G103" s="456">
        <v>0</v>
      </c>
      <c r="H103" s="457">
        <f t="shared" si="10"/>
        <v>0</v>
      </c>
      <c r="J103"/>
      <c r="K103"/>
      <c r="L103"/>
      <c r="M103"/>
      <c r="N103"/>
      <c r="O103"/>
      <c r="P103"/>
      <c r="Q103"/>
      <c r="R103"/>
      <c r="S103"/>
      <c r="T103"/>
      <c r="U103"/>
      <c r="V103"/>
      <c r="W103"/>
      <c r="X103"/>
      <c r="Y103"/>
      <c r="Z103"/>
      <c r="AA103"/>
      <c r="AB103"/>
      <c r="AC103"/>
      <c r="AD103"/>
      <c r="AE103"/>
      <c r="AF103"/>
      <c r="AG103"/>
    </row>
    <row r="104" spans="1:33" ht="51" customHeight="1" thickBot="1" x14ac:dyDescent="0.4">
      <c r="A104" s="2"/>
      <c r="B104" s="12">
        <v>51</v>
      </c>
      <c r="C104" s="112" t="s">
        <v>113</v>
      </c>
      <c r="D104" s="113" t="s">
        <v>116</v>
      </c>
      <c r="E104" s="114" t="s">
        <v>64</v>
      </c>
      <c r="F104" s="74">
        <v>2.4700000000000002</v>
      </c>
      <c r="G104" s="458">
        <v>0</v>
      </c>
      <c r="H104" s="459">
        <f t="shared" si="10"/>
        <v>0</v>
      </c>
      <c r="I104" s="137"/>
      <c r="J104"/>
      <c r="K104"/>
      <c r="L104"/>
      <c r="M104"/>
      <c r="N104"/>
      <c r="O104"/>
      <c r="P104"/>
      <c r="Q104"/>
      <c r="R104"/>
      <c r="S104"/>
      <c r="T104"/>
      <c r="U104"/>
      <c r="V104"/>
      <c r="W104"/>
      <c r="X104"/>
      <c r="Y104"/>
      <c r="Z104"/>
      <c r="AA104"/>
      <c r="AB104"/>
      <c r="AC104"/>
      <c r="AD104"/>
      <c r="AE104"/>
      <c r="AF104"/>
      <c r="AG104"/>
    </row>
    <row r="105" spans="1:33" ht="19.5" thickBot="1" x14ac:dyDescent="0.4">
      <c r="A105" s="2"/>
      <c r="B105" s="288" t="s">
        <v>117</v>
      </c>
      <c r="C105" s="289"/>
      <c r="D105" s="289"/>
      <c r="E105" s="289"/>
      <c r="F105" s="289"/>
      <c r="G105" s="322"/>
      <c r="H105" s="468">
        <f>SUM(H95:H104)</f>
        <v>0</v>
      </c>
      <c r="J105"/>
      <c r="K105"/>
      <c r="L105"/>
      <c r="M105"/>
      <c r="N105"/>
      <c r="O105"/>
      <c r="P105"/>
      <c r="Q105"/>
      <c r="R105"/>
      <c r="S105"/>
      <c r="T105"/>
      <c r="U105"/>
      <c r="V105"/>
      <c r="W105"/>
      <c r="X105"/>
      <c r="Y105"/>
      <c r="Z105"/>
      <c r="AA105"/>
      <c r="AB105"/>
      <c r="AC105"/>
      <c r="AD105"/>
      <c r="AE105"/>
      <c r="AF105"/>
      <c r="AG105"/>
    </row>
    <row r="106" spans="1:33" ht="19.5" thickBot="1" x14ac:dyDescent="0.3">
      <c r="A106" s="2"/>
      <c r="E106" s="118"/>
      <c r="J106"/>
      <c r="K106"/>
      <c r="L106"/>
      <c r="M106"/>
      <c r="N106"/>
      <c r="O106"/>
      <c r="P106"/>
      <c r="Q106"/>
      <c r="R106"/>
      <c r="S106"/>
      <c r="T106"/>
      <c r="U106"/>
      <c r="V106"/>
      <c r="W106"/>
      <c r="X106"/>
      <c r="Y106"/>
      <c r="Z106"/>
      <c r="AA106"/>
      <c r="AB106"/>
      <c r="AC106"/>
      <c r="AD106"/>
      <c r="AE106"/>
      <c r="AF106"/>
      <c r="AG106"/>
    </row>
    <row r="107" spans="1:33" ht="19.5" thickBot="1" x14ac:dyDescent="0.3">
      <c r="A107" s="2"/>
      <c r="B107" s="25"/>
      <c r="C107" s="122"/>
      <c r="D107" s="323" t="s">
        <v>118</v>
      </c>
      <c r="E107" s="324"/>
      <c r="F107" s="324"/>
      <c r="G107" s="324"/>
      <c r="H107" s="123"/>
      <c r="J107"/>
      <c r="K107"/>
      <c r="L107"/>
      <c r="M107"/>
      <c r="N107"/>
      <c r="O107"/>
      <c r="P107"/>
      <c r="Q107"/>
      <c r="R107"/>
      <c r="S107"/>
      <c r="T107"/>
      <c r="U107"/>
      <c r="V107"/>
      <c r="W107"/>
      <c r="X107"/>
      <c r="Y107"/>
      <c r="Z107"/>
      <c r="AA107"/>
      <c r="AB107"/>
      <c r="AC107"/>
      <c r="AD107"/>
      <c r="AE107"/>
      <c r="AF107"/>
      <c r="AG107"/>
    </row>
    <row r="108" spans="1:33" ht="18.75" x14ac:dyDescent="0.25">
      <c r="A108" s="2"/>
      <c r="B108" s="6"/>
      <c r="C108" s="7"/>
      <c r="D108" s="124" t="s">
        <v>119</v>
      </c>
      <c r="E108" s="124"/>
      <c r="F108" s="125"/>
      <c r="G108" s="218"/>
      <c r="H108" s="469">
        <f>H30</f>
        <v>0</v>
      </c>
      <c r="J108"/>
      <c r="K108"/>
      <c r="L108"/>
      <c r="M108"/>
      <c r="N108"/>
      <c r="O108"/>
      <c r="P108"/>
      <c r="Q108"/>
      <c r="R108"/>
      <c r="S108"/>
      <c r="T108"/>
      <c r="U108"/>
      <c r="V108"/>
      <c r="W108"/>
      <c r="X108"/>
      <c r="Y108"/>
      <c r="Z108"/>
      <c r="AA108"/>
      <c r="AB108"/>
      <c r="AC108"/>
      <c r="AD108"/>
      <c r="AE108"/>
      <c r="AF108"/>
      <c r="AG108"/>
    </row>
    <row r="109" spans="1:33" ht="18.75" x14ac:dyDescent="0.25">
      <c r="A109" s="2"/>
      <c r="B109" s="8"/>
      <c r="C109" s="9"/>
      <c r="D109" s="126" t="s">
        <v>120</v>
      </c>
      <c r="E109" s="126"/>
      <c r="F109" s="127"/>
      <c r="G109" s="219"/>
      <c r="H109" s="470">
        <f>H38</f>
        <v>0</v>
      </c>
      <c r="J109"/>
      <c r="K109"/>
      <c r="L109"/>
      <c r="M109"/>
      <c r="N109"/>
      <c r="O109"/>
      <c r="P109"/>
      <c r="Q109"/>
      <c r="R109"/>
      <c r="S109"/>
      <c r="T109"/>
      <c r="U109"/>
      <c r="V109"/>
      <c r="W109"/>
      <c r="X109"/>
      <c r="Y109"/>
      <c r="Z109"/>
      <c r="AA109"/>
      <c r="AB109"/>
      <c r="AC109"/>
      <c r="AD109"/>
      <c r="AE109"/>
      <c r="AF109"/>
      <c r="AG109"/>
    </row>
    <row r="110" spans="1:33" ht="18.75" x14ac:dyDescent="0.25">
      <c r="A110" s="2"/>
      <c r="B110" s="129"/>
      <c r="C110" s="130"/>
      <c r="D110" s="126" t="s">
        <v>121</v>
      </c>
      <c r="E110" s="131"/>
      <c r="F110" s="127"/>
      <c r="G110" s="219"/>
      <c r="H110" s="470">
        <f>H44</f>
        <v>0</v>
      </c>
      <c r="J110"/>
      <c r="K110"/>
      <c r="L110"/>
      <c r="M110"/>
      <c r="N110"/>
      <c r="O110"/>
      <c r="P110"/>
      <c r="Q110"/>
      <c r="R110"/>
      <c r="S110"/>
      <c r="T110"/>
      <c r="U110"/>
      <c r="V110"/>
      <c r="W110"/>
      <c r="X110"/>
      <c r="Y110"/>
      <c r="Z110"/>
      <c r="AA110"/>
      <c r="AB110"/>
      <c r="AC110"/>
      <c r="AD110"/>
      <c r="AE110"/>
      <c r="AF110"/>
      <c r="AG110"/>
    </row>
    <row r="111" spans="1:33" ht="22.5" customHeight="1" x14ac:dyDescent="0.25">
      <c r="A111" s="2"/>
      <c r="B111" s="132"/>
      <c r="C111" s="61"/>
      <c r="D111" s="131" t="s">
        <v>122</v>
      </c>
      <c r="E111" s="131"/>
      <c r="F111" s="133"/>
      <c r="G111" s="220"/>
      <c r="H111" s="470">
        <f>H53</f>
        <v>0</v>
      </c>
      <c r="J111"/>
      <c r="K111"/>
      <c r="L111"/>
      <c r="M111"/>
      <c r="N111"/>
      <c r="O111"/>
      <c r="P111"/>
      <c r="Q111"/>
      <c r="R111"/>
      <c r="S111"/>
      <c r="T111"/>
      <c r="U111"/>
      <c r="V111"/>
      <c r="W111"/>
      <c r="X111"/>
      <c r="Y111"/>
      <c r="Z111"/>
      <c r="AA111"/>
      <c r="AB111"/>
      <c r="AC111"/>
      <c r="AD111"/>
      <c r="AE111"/>
      <c r="AF111"/>
      <c r="AG111"/>
    </row>
    <row r="112" spans="1:33" ht="18.75" x14ac:dyDescent="0.35">
      <c r="B112" s="132"/>
      <c r="C112" s="61"/>
      <c r="D112" s="131" t="s">
        <v>123</v>
      </c>
      <c r="E112" s="131"/>
      <c r="F112" s="133"/>
      <c r="G112" s="220"/>
      <c r="H112" s="470">
        <f>H92</f>
        <v>0</v>
      </c>
    </row>
    <row r="113" spans="1:33" ht="38.25" thickBot="1" x14ac:dyDescent="0.4">
      <c r="A113" s="134"/>
      <c r="B113" s="135"/>
      <c r="C113" s="113"/>
      <c r="D113" s="136" t="s">
        <v>124</v>
      </c>
      <c r="E113" s="136"/>
      <c r="F113" s="136"/>
      <c r="G113" s="221"/>
      <c r="H113" s="471">
        <f>H105</f>
        <v>0</v>
      </c>
      <c r="I113" s="222"/>
    </row>
    <row r="114" spans="1:33" ht="19.5" thickBot="1" x14ac:dyDescent="0.4">
      <c r="A114" s="134"/>
      <c r="B114" s="138"/>
      <c r="C114" s="139"/>
      <c r="D114" s="315" t="s">
        <v>125</v>
      </c>
      <c r="E114" s="316"/>
      <c r="F114" s="316" t="s">
        <v>126</v>
      </c>
      <c r="G114" s="317"/>
      <c r="H114" s="472">
        <f>SUM(H108:H113)</f>
        <v>0</v>
      </c>
      <c r="I114" s="177"/>
    </row>
    <row r="115" spans="1:33" ht="18.75" x14ac:dyDescent="0.35">
      <c r="A115" s="134"/>
      <c r="B115" s="398"/>
      <c r="C115" s="398"/>
      <c r="D115" s="399"/>
      <c r="E115" s="399"/>
      <c r="F115" s="399"/>
      <c r="G115" s="399"/>
      <c r="H115" s="396"/>
      <c r="I115" s="177"/>
    </row>
    <row r="116" spans="1:33" ht="18.75" x14ac:dyDescent="0.35">
      <c r="A116" s="134"/>
      <c r="B116" s="398"/>
      <c r="C116" s="398"/>
      <c r="D116" s="399"/>
      <c r="E116" s="399"/>
      <c r="F116" s="399"/>
      <c r="G116" s="399"/>
      <c r="H116" s="396"/>
      <c r="I116" s="177"/>
    </row>
    <row r="117" spans="1:33" s="2" customFormat="1" ht="18.75" x14ac:dyDescent="0.35">
      <c r="A117" s="134"/>
      <c r="B117" s="116"/>
      <c r="C117" s="116"/>
      <c r="D117" s="117" t="s">
        <v>127</v>
      </c>
      <c r="E117" s="116"/>
      <c r="F117" s="119"/>
      <c r="G117" s="120"/>
      <c r="H117" s="396"/>
      <c r="I117" s="222"/>
    </row>
    <row r="118" spans="1:33" s="2" customFormat="1" ht="18.75" x14ac:dyDescent="0.35">
      <c r="A118" s="1"/>
      <c r="B118" s="140"/>
      <c r="C118" s="140"/>
      <c r="D118" s="141" t="s">
        <v>128</v>
      </c>
      <c r="E118" s="140"/>
      <c r="F118" s="142"/>
      <c r="G118" s="143"/>
      <c r="H118" s="396"/>
    </row>
    <row r="119" spans="1:33" s="2" customFormat="1" ht="18.75" x14ac:dyDescent="0.35">
      <c r="A119" s="1"/>
      <c r="B119" s="140"/>
      <c r="C119" s="140"/>
      <c r="D119" s="141" t="s">
        <v>129</v>
      </c>
      <c r="E119" s="140"/>
      <c r="F119" s="142"/>
      <c r="G119" s="143"/>
      <c r="H119" s="396"/>
    </row>
    <row r="120" spans="1:33" s="2" customFormat="1" ht="18.75" x14ac:dyDescent="0.35">
      <c r="A120" s="1"/>
      <c r="B120" s="140"/>
      <c r="C120" s="140"/>
      <c r="D120" s="141" t="s">
        <v>130</v>
      </c>
      <c r="E120" s="140"/>
      <c r="F120" s="142"/>
      <c r="G120" s="143"/>
      <c r="H120" s="396"/>
    </row>
    <row r="121" spans="1:33" s="2" customFormat="1" ht="33.75" customHeight="1" x14ac:dyDescent="0.35">
      <c r="A121" s="1"/>
      <c r="B121" s="116"/>
      <c r="C121" s="116"/>
      <c r="D121" s="117"/>
      <c r="E121" s="116"/>
      <c r="F121" s="119"/>
      <c r="G121" s="120"/>
      <c r="H121" s="396"/>
    </row>
    <row r="122" spans="1:33" s="2" customFormat="1" x14ac:dyDescent="0.35">
      <c r="A122" s="1"/>
      <c r="B122" s="116"/>
      <c r="C122" s="116"/>
      <c r="D122" s="117"/>
      <c r="E122" s="116"/>
      <c r="F122" s="119"/>
      <c r="G122" s="120"/>
      <c r="H122" s="121"/>
    </row>
    <row r="124" spans="1:33" x14ac:dyDescent="0.35">
      <c r="A124" s="85"/>
      <c r="I124"/>
      <c r="J124"/>
      <c r="K124"/>
      <c r="L124"/>
      <c r="M124"/>
      <c r="N124"/>
      <c r="O124"/>
      <c r="P124"/>
      <c r="Q124"/>
      <c r="R124"/>
      <c r="S124"/>
      <c r="T124"/>
      <c r="U124"/>
      <c r="V124"/>
      <c r="W124"/>
      <c r="X124"/>
      <c r="Y124"/>
      <c r="Z124"/>
      <c r="AA124"/>
      <c r="AB124"/>
      <c r="AC124"/>
      <c r="AD124"/>
      <c r="AE124"/>
      <c r="AF124"/>
      <c r="AG124"/>
    </row>
    <row r="125" spans="1:33" x14ac:dyDescent="0.35">
      <c r="A125" s="85"/>
      <c r="I125"/>
      <c r="J125"/>
      <c r="K125"/>
      <c r="L125"/>
      <c r="M125"/>
      <c r="N125"/>
      <c r="O125"/>
      <c r="P125"/>
      <c r="Q125"/>
      <c r="R125"/>
      <c r="S125"/>
      <c r="T125"/>
      <c r="U125"/>
      <c r="V125"/>
      <c r="W125"/>
      <c r="X125"/>
      <c r="Y125"/>
      <c r="Z125"/>
      <c r="AA125"/>
      <c r="AB125"/>
      <c r="AC125"/>
      <c r="AD125"/>
      <c r="AE125"/>
      <c r="AF125"/>
      <c r="AG125"/>
    </row>
    <row r="126" spans="1:33" x14ac:dyDescent="0.35">
      <c r="A126" s="85"/>
      <c r="I126"/>
      <c r="J126"/>
      <c r="K126"/>
      <c r="L126"/>
      <c r="M126"/>
      <c r="N126"/>
      <c r="O126"/>
      <c r="P126"/>
      <c r="Q126"/>
      <c r="R126"/>
      <c r="S126"/>
      <c r="T126"/>
      <c r="U126"/>
      <c r="V126"/>
      <c r="W126"/>
      <c r="X126"/>
      <c r="Y126"/>
      <c r="Z126"/>
      <c r="AA126"/>
      <c r="AB126"/>
      <c r="AC126"/>
      <c r="AD126"/>
      <c r="AE126"/>
      <c r="AF126"/>
      <c r="AG126"/>
    </row>
  </sheetData>
  <mergeCells count="43">
    <mergeCell ref="D6:H6"/>
    <mergeCell ref="B1:H1"/>
    <mergeCell ref="B2:H2"/>
    <mergeCell ref="B3:H3"/>
    <mergeCell ref="D4:H4"/>
    <mergeCell ref="D5:H5"/>
    <mergeCell ref="D18:H18"/>
    <mergeCell ref="D7:H7"/>
    <mergeCell ref="D8:H8"/>
    <mergeCell ref="D9:H9"/>
    <mergeCell ref="D10:H10"/>
    <mergeCell ref="D11:H11"/>
    <mergeCell ref="D12:H12"/>
    <mergeCell ref="D13:H13"/>
    <mergeCell ref="D14:H14"/>
    <mergeCell ref="D15:H15"/>
    <mergeCell ref="D16:H16"/>
    <mergeCell ref="D17:H17"/>
    <mergeCell ref="C81:C83"/>
    <mergeCell ref="B92:G92"/>
    <mergeCell ref="C66:C67"/>
    <mergeCell ref="B66:B67"/>
    <mergeCell ref="D19:H19"/>
    <mergeCell ref="E30:G30"/>
    <mergeCell ref="B38:G38"/>
    <mergeCell ref="B44:G44"/>
    <mergeCell ref="B53:G53"/>
    <mergeCell ref="B58:B60"/>
    <mergeCell ref="C61:C63"/>
    <mergeCell ref="B61:B63"/>
    <mergeCell ref="C58:C60"/>
    <mergeCell ref="D114:G114"/>
    <mergeCell ref="B77:B79"/>
    <mergeCell ref="B81:B83"/>
    <mergeCell ref="C71:C73"/>
    <mergeCell ref="B71:B73"/>
    <mergeCell ref="B68:B70"/>
    <mergeCell ref="C64:C65"/>
    <mergeCell ref="B64:B65"/>
    <mergeCell ref="B105:G105"/>
    <mergeCell ref="D107:G107"/>
    <mergeCell ref="C68:C70"/>
    <mergeCell ref="C77:C79"/>
  </mergeCells>
  <phoneticPr fontId="25" type="noConversion"/>
  <pageMargins left="0.70866141732283472" right="0.70866141732283472" top="0.74803149606299213" bottom="0.74803149606299213" header="0.31496062992125984" footer="0.31496062992125984"/>
  <pageSetup paperSize="9" scale="59" fitToHeight="0" orientation="portrait" r:id="rId1"/>
  <headerFooter>
    <oddHeader>&amp;CБАРАЊЕ ЗА ПОНУДИ - Тендер 5 - Дел 4 - Анекс 1
Реф. Бр.: LRCP-9034-MK-RFB-A.2.1.5 -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Росоман&amp;CРеконструкција на ул.Стрео Несторовски&amp;R&amp;P/&amp;N</oddFooter>
  </headerFooter>
  <rowBreaks count="4" manualBreakCount="4">
    <brk id="19" max="7" man="1"/>
    <brk id="44" max="7" man="1"/>
    <brk id="75" max="7" man="1"/>
    <brk id="92"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27F8B-3FC2-4D8C-B4E9-7EDF95AE7450}">
  <sheetPr>
    <tabColor theme="0"/>
    <pageSetUpPr fitToPage="1"/>
  </sheetPr>
  <dimension ref="A1:AE251"/>
  <sheetViews>
    <sheetView view="pageBreakPreview" topLeftCell="A19" zoomScale="85" zoomScaleNormal="115" zoomScaleSheetLayoutView="85" zoomScalePageLayoutView="40" workbookViewId="0">
      <selection activeCell="D6" sqref="D6:H6"/>
    </sheetView>
  </sheetViews>
  <sheetFormatPr defaultRowHeight="18" x14ac:dyDescent="0.35"/>
  <cols>
    <col min="1" max="1" width="3.42578125" style="1" customWidth="1"/>
    <col min="2" max="2" width="10.42578125" style="116" customWidth="1"/>
    <col min="3" max="3" width="11.7109375" style="116" customWidth="1"/>
    <col min="4" max="4" width="64.140625" style="117" customWidth="1"/>
    <col min="5" max="5" width="10" style="116" customWidth="1"/>
    <col min="6" max="6" width="16.42578125" style="119" customWidth="1"/>
    <col min="7" max="7" width="15.42578125" style="120" customWidth="1"/>
    <col min="8" max="8" width="21.5703125" style="121" customWidth="1"/>
    <col min="9" max="9" width="9.140625" style="2"/>
    <col min="220" max="220" width="3.42578125" customWidth="1"/>
    <col min="221" max="221" width="7" customWidth="1"/>
    <col min="222" max="222" width="9.85546875" customWidth="1"/>
    <col min="223" max="223" width="64.140625" customWidth="1"/>
    <col min="224" max="224" width="11.42578125" customWidth="1"/>
    <col min="225" max="225" width="12.85546875" customWidth="1"/>
    <col min="226" max="226" width="15.42578125" customWidth="1"/>
    <col min="227" max="227" width="19.42578125" customWidth="1"/>
    <col min="228" max="228" width="13.85546875" customWidth="1"/>
    <col min="476" max="476" width="3.42578125" customWidth="1"/>
    <col min="477" max="477" width="7" customWidth="1"/>
    <col min="478" max="478" width="9.85546875" customWidth="1"/>
    <col min="479" max="479" width="64.140625" customWidth="1"/>
    <col min="480" max="480" width="11.42578125" customWidth="1"/>
    <col min="481" max="481" width="12.85546875" customWidth="1"/>
    <col min="482" max="482" width="15.42578125" customWidth="1"/>
    <col min="483" max="483" width="19.42578125" customWidth="1"/>
    <col min="484" max="484" width="13.85546875" customWidth="1"/>
    <col min="732" max="732" width="3.42578125" customWidth="1"/>
    <col min="733" max="733" width="7" customWidth="1"/>
    <col min="734" max="734" width="9.85546875" customWidth="1"/>
    <col min="735" max="735" width="64.140625" customWidth="1"/>
    <col min="736" max="736" width="11.42578125" customWidth="1"/>
    <col min="737" max="737" width="12.85546875" customWidth="1"/>
    <col min="738" max="738" width="15.42578125" customWidth="1"/>
    <col min="739" max="739" width="19.42578125" customWidth="1"/>
    <col min="740" max="740" width="13.85546875" customWidth="1"/>
    <col min="988" max="988" width="3.42578125" customWidth="1"/>
    <col min="989" max="989" width="7" customWidth="1"/>
    <col min="990" max="990" width="9.85546875" customWidth="1"/>
    <col min="991" max="991" width="64.140625" customWidth="1"/>
    <col min="992" max="992" width="11.42578125" customWidth="1"/>
    <col min="993" max="993" width="12.85546875" customWidth="1"/>
    <col min="994" max="994" width="15.42578125" customWidth="1"/>
    <col min="995" max="995" width="19.42578125" customWidth="1"/>
    <col min="996" max="996" width="13.85546875" customWidth="1"/>
    <col min="1244" max="1244" width="3.42578125" customWidth="1"/>
    <col min="1245" max="1245" width="7" customWidth="1"/>
    <col min="1246" max="1246" width="9.85546875" customWidth="1"/>
    <col min="1247" max="1247" width="64.140625" customWidth="1"/>
    <col min="1248" max="1248" width="11.42578125" customWidth="1"/>
    <col min="1249" max="1249" width="12.85546875" customWidth="1"/>
    <col min="1250" max="1250" width="15.42578125" customWidth="1"/>
    <col min="1251" max="1251" width="19.42578125" customWidth="1"/>
    <col min="1252" max="1252" width="13.85546875" customWidth="1"/>
    <col min="1500" max="1500" width="3.42578125" customWidth="1"/>
    <col min="1501" max="1501" width="7" customWidth="1"/>
    <col min="1502" max="1502" width="9.85546875" customWidth="1"/>
    <col min="1503" max="1503" width="64.140625" customWidth="1"/>
    <col min="1504" max="1504" width="11.42578125" customWidth="1"/>
    <col min="1505" max="1505" width="12.85546875" customWidth="1"/>
    <col min="1506" max="1506" width="15.42578125" customWidth="1"/>
    <col min="1507" max="1507" width="19.42578125" customWidth="1"/>
    <col min="1508" max="1508" width="13.85546875" customWidth="1"/>
    <col min="1756" max="1756" width="3.42578125" customWidth="1"/>
    <col min="1757" max="1757" width="7" customWidth="1"/>
    <col min="1758" max="1758" width="9.85546875" customWidth="1"/>
    <col min="1759" max="1759" width="64.140625" customWidth="1"/>
    <col min="1760" max="1760" width="11.42578125" customWidth="1"/>
    <col min="1761" max="1761" width="12.85546875" customWidth="1"/>
    <col min="1762" max="1762" width="15.42578125" customWidth="1"/>
    <col min="1763" max="1763" width="19.42578125" customWidth="1"/>
    <col min="1764" max="1764" width="13.85546875" customWidth="1"/>
    <col min="2012" max="2012" width="3.42578125" customWidth="1"/>
    <col min="2013" max="2013" width="7" customWidth="1"/>
    <col min="2014" max="2014" width="9.85546875" customWidth="1"/>
    <col min="2015" max="2015" width="64.140625" customWidth="1"/>
    <col min="2016" max="2016" width="11.42578125" customWidth="1"/>
    <col min="2017" max="2017" width="12.85546875" customWidth="1"/>
    <col min="2018" max="2018" width="15.42578125" customWidth="1"/>
    <col min="2019" max="2019" width="19.42578125" customWidth="1"/>
    <col min="2020" max="2020" width="13.85546875" customWidth="1"/>
    <col min="2268" max="2268" width="3.42578125" customWidth="1"/>
    <col min="2269" max="2269" width="7" customWidth="1"/>
    <col min="2270" max="2270" width="9.85546875" customWidth="1"/>
    <col min="2271" max="2271" width="64.140625" customWidth="1"/>
    <col min="2272" max="2272" width="11.42578125" customWidth="1"/>
    <col min="2273" max="2273" width="12.85546875" customWidth="1"/>
    <col min="2274" max="2274" width="15.42578125" customWidth="1"/>
    <col min="2275" max="2275" width="19.42578125" customWidth="1"/>
    <col min="2276" max="2276" width="13.85546875" customWidth="1"/>
    <col min="2524" max="2524" width="3.42578125" customWidth="1"/>
    <col min="2525" max="2525" width="7" customWidth="1"/>
    <col min="2526" max="2526" width="9.85546875" customWidth="1"/>
    <col min="2527" max="2527" width="64.140625" customWidth="1"/>
    <col min="2528" max="2528" width="11.42578125" customWidth="1"/>
    <col min="2529" max="2529" width="12.85546875" customWidth="1"/>
    <col min="2530" max="2530" width="15.42578125" customWidth="1"/>
    <col min="2531" max="2531" width="19.42578125" customWidth="1"/>
    <col min="2532" max="2532" width="13.85546875" customWidth="1"/>
    <col min="2780" max="2780" width="3.42578125" customWidth="1"/>
    <col min="2781" max="2781" width="7" customWidth="1"/>
    <col min="2782" max="2782" width="9.85546875" customWidth="1"/>
    <col min="2783" max="2783" width="64.140625" customWidth="1"/>
    <col min="2784" max="2784" width="11.42578125" customWidth="1"/>
    <col min="2785" max="2785" width="12.85546875" customWidth="1"/>
    <col min="2786" max="2786" width="15.42578125" customWidth="1"/>
    <col min="2787" max="2787" width="19.42578125" customWidth="1"/>
    <col min="2788" max="2788" width="13.85546875" customWidth="1"/>
    <col min="3036" max="3036" width="3.42578125" customWidth="1"/>
    <col min="3037" max="3037" width="7" customWidth="1"/>
    <col min="3038" max="3038" width="9.85546875" customWidth="1"/>
    <col min="3039" max="3039" width="64.140625" customWidth="1"/>
    <col min="3040" max="3040" width="11.42578125" customWidth="1"/>
    <col min="3041" max="3041" width="12.85546875" customWidth="1"/>
    <col min="3042" max="3042" width="15.42578125" customWidth="1"/>
    <col min="3043" max="3043" width="19.42578125" customWidth="1"/>
    <col min="3044" max="3044" width="13.85546875" customWidth="1"/>
    <col min="3292" max="3292" width="3.42578125" customWidth="1"/>
    <col min="3293" max="3293" width="7" customWidth="1"/>
    <col min="3294" max="3294" width="9.85546875" customWidth="1"/>
    <col min="3295" max="3295" width="64.140625" customWidth="1"/>
    <col min="3296" max="3296" width="11.42578125" customWidth="1"/>
    <col min="3297" max="3297" width="12.85546875" customWidth="1"/>
    <col min="3298" max="3298" width="15.42578125" customWidth="1"/>
    <col min="3299" max="3299" width="19.42578125" customWidth="1"/>
    <col min="3300" max="3300" width="13.85546875" customWidth="1"/>
    <col min="3548" max="3548" width="3.42578125" customWidth="1"/>
    <col min="3549" max="3549" width="7" customWidth="1"/>
    <col min="3550" max="3550" width="9.85546875" customWidth="1"/>
    <col min="3551" max="3551" width="64.140625" customWidth="1"/>
    <col min="3552" max="3552" width="11.42578125" customWidth="1"/>
    <col min="3553" max="3553" width="12.85546875" customWidth="1"/>
    <col min="3554" max="3554" width="15.42578125" customWidth="1"/>
    <col min="3555" max="3555" width="19.42578125" customWidth="1"/>
    <col min="3556" max="3556" width="13.85546875" customWidth="1"/>
    <col min="3804" max="3804" width="3.42578125" customWidth="1"/>
    <col min="3805" max="3805" width="7" customWidth="1"/>
    <col min="3806" max="3806" width="9.85546875" customWidth="1"/>
    <col min="3807" max="3807" width="64.140625" customWidth="1"/>
    <col min="3808" max="3808" width="11.42578125" customWidth="1"/>
    <col min="3809" max="3809" width="12.85546875" customWidth="1"/>
    <col min="3810" max="3810" width="15.42578125" customWidth="1"/>
    <col min="3811" max="3811" width="19.42578125" customWidth="1"/>
    <col min="3812" max="3812" width="13.85546875" customWidth="1"/>
    <col min="4060" max="4060" width="3.42578125" customWidth="1"/>
    <col min="4061" max="4061" width="7" customWidth="1"/>
    <col min="4062" max="4062" width="9.85546875" customWidth="1"/>
    <col min="4063" max="4063" width="64.140625" customWidth="1"/>
    <col min="4064" max="4064" width="11.42578125" customWidth="1"/>
    <col min="4065" max="4065" width="12.85546875" customWidth="1"/>
    <col min="4066" max="4066" width="15.42578125" customWidth="1"/>
    <col min="4067" max="4067" width="19.42578125" customWidth="1"/>
    <col min="4068" max="4068" width="13.85546875" customWidth="1"/>
    <col min="4316" max="4316" width="3.42578125" customWidth="1"/>
    <col min="4317" max="4317" width="7" customWidth="1"/>
    <col min="4318" max="4318" width="9.85546875" customWidth="1"/>
    <col min="4319" max="4319" width="64.140625" customWidth="1"/>
    <col min="4320" max="4320" width="11.42578125" customWidth="1"/>
    <col min="4321" max="4321" width="12.85546875" customWidth="1"/>
    <col min="4322" max="4322" width="15.42578125" customWidth="1"/>
    <col min="4323" max="4323" width="19.42578125" customWidth="1"/>
    <col min="4324" max="4324" width="13.85546875" customWidth="1"/>
    <col min="4572" max="4572" width="3.42578125" customWidth="1"/>
    <col min="4573" max="4573" width="7" customWidth="1"/>
    <col min="4574" max="4574" width="9.85546875" customWidth="1"/>
    <col min="4575" max="4575" width="64.140625" customWidth="1"/>
    <col min="4576" max="4576" width="11.42578125" customWidth="1"/>
    <col min="4577" max="4577" width="12.85546875" customWidth="1"/>
    <col min="4578" max="4578" width="15.42578125" customWidth="1"/>
    <col min="4579" max="4579" width="19.42578125" customWidth="1"/>
    <col min="4580" max="4580" width="13.85546875" customWidth="1"/>
    <col min="4828" max="4828" width="3.42578125" customWidth="1"/>
    <col min="4829" max="4829" width="7" customWidth="1"/>
    <col min="4830" max="4830" width="9.85546875" customWidth="1"/>
    <col min="4831" max="4831" width="64.140625" customWidth="1"/>
    <col min="4832" max="4832" width="11.42578125" customWidth="1"/>
    <col min="4833" max="4833" width="12.85546875" customWidth="1"/>
    <col min="4834" max="4834" width="15.42578125" customWidth="1"/>
    <col min="4835" max="4835" width="19.42578125" customWidth="1"/>
    <col min="4836" max="4836" width="13.85546875" customWidth="1"/>
    <col min="5084" max="5084" width="3.42578125" customWidth="1"/>
    <col min="5085" max="5085" width="7" customWidth="1"/>
    <col min="5086" max="5086" width="9.85546875" customWidth="1"/>
    <col min="5087" max="5087" width="64.140625" customWidth="1"/>
    <col min="5088" max="5088" width="11.42578125" customWidth="1"/>
    <col min="5089" max="5089" width="12.85546875" customWidth="1"/>
    <col min="5090" max="5090" width="15.42578125" customWidth="1"/>
    <col min="5091" max="5091" width="19.42578125" customWidth="1"/>
    <col min="5092" max="5092" width="13.85546875" customWidth="1"/>
    <col min="5340" max="5340" width="3.42578125" customWidth="1"/>
    <col min="5341" max="5341" width="7" customWidth="1"/>
    <col min="5342" max="5342" width="9.85546875" customWidth="1"/>
    <col min="5343" max="5343" width="64.140625" customWidth="1"/>
    <col min="5344" max="5344" width="11.42578125" customWidth="1"/>
    <col min="5345" max="5345" width="12.85546875" customWidth="1"/>
    <col min="5346" max="5346" width="15.42578125" customWidth="1"/>
    <col min="5347" max="5347" width="19.42578125" customWidth="1"/>
    <col min="5348" max="5348" width="13.85546875" customWidth="1"/>
    <col min="5596" max="5596" width="3.42578125" customWidth="1"/>
    <col min="5597" max="5597" width="7" customWidth="1"/>
    <col min="5598" max="5598" width="9.85546875" customWidth="1"/>
    <col min="5599" max="5599" width="64.140625" customWidth="1"/>
    <col min="5600" max="5600" width="11.42578125" customWidth="1"/>
    <col min="5601" max="5601" width="12.85546875" customWidth="1"/>
    <col min="5602" max="5602" width="15.42578125" customWidth="1"/>
    <col min="5603" max="5603" width="19.42578125" customWidth="1"/>
    <col min="5604" max="5604" width="13.85546875" customWidth="1"/>
    <col min="5852" max="5852" width="3.42578125" customWidth="1"/>
    <col min="5853" max="5853" width="7" customWidth="1"/>
    <col min="5854" max="5854" width="9.85546875" customWidth="1"/>
    <col min="5855" max="5855" width="64.140625" customWidth="1"/>
    <col min="5856" max="5856" width="11.42578125" customWidth="1"/>
    <col min="5857" max="5857" width="12.85546875" customWidth="1"/>
    <col min="5858" max="5858" width="15.42578125" customWidth="1"/>
    <col min="5859" max="5859" width="19.42578125" customWidth="1"/>
    <col min="5860" max="5860" width="13.85546875" customWidth="1"/>
    <col min="6108" max="6108" width="3.42578125" customWidth="1"/>
    <col min="6109" max="6109" width="7" customWidth="1"/>
    <col min="6110" max="6110" width="9.85546875" customWidth="1"/>
    <col min="6111" max="6111" width="64.140625" customWidth="1"/>
    <col min="6112" max="6112" width="11.42578125" customWidth="1"/>
    <col min="6113" max="6113" width="12.85546875" customWidth="1"/>
    <col min="6114" max="6114" width="15.42578125" customWidth="1"/>
    <col min="6115" max="6115" width="19.42578125" customWidth="1"/>
    <col min="6116" max="6116" width="13.85546875" customWidth="1"/>
    <col min="6364" max="6364" width="3.42578125" customWidth="1"/>
    <col min="6365" max="6365" width="7" customWidth="1"/>
    <col min="6366" max="6366" width="9.85546875" customWidth="1"/>
    <col min="6367" max="6367" width="64.140625" customWidth="1"/>
    <col min="6368" max="6368" width="11.42578125" customWidth="1"/>
    <col min="6369" max="6369" width="12.85546875" customWidth="1"/>
    <col min="6370" max="6370" width="15.42578125" customWidth="1"/>
    <col min="6371" max="6371" width="19.42578125" customWidth="1"/>
    <col min="6372" max="6372" width="13.85546875" customWidth="1"/>
    <col min="6620" max="6620" width="3.42578125" customWidth="1"/>
    <col min="6621" max="6621" width="7" customWidth="1"/>
    <col min="6622" max="6622" width="9.85546875" customWidth="1"/>
    <col min="6623" max="6623" width="64.140625" customWidth="1"/>
    <col min="6624" max="6624" width="11.42578125" customWidth="1"/>
    <col min="6625" max="6625" width="12.85546875" customWidth="1"/>
    <col min="6626" max="6626" width="15.42578125" customWidth="1"/>
    <col min="6627" max="6627" width="19.42578125" customWidth="1"/>
    <col min="6628" max="6628" width="13.85546875" customWidth="1"/>
    <col min="6876" max="6876" width="3.42578125" customWidth="1"/>
    <col min="6877" max="6877" width="7" customWidth="1"/>
    <col min="6878" max="6878" width="9.85546875" customWidth="1"/>
    <col min="6879" max="6879" width="64.140625" customWidth="1"/>
    <col min="6880" max="6880" width="11.42578125" customWidth="1"/>
    <col min="6881" max="6881" width="12.85546875" customWidth="1"/>
    <col min="6882" max="6882" width="15.42578125" customWidth="1"/>
    <col min="6883" max="6883" width="19.42578125" customWidth="1"/>
    <col min="6884" max="6884" width="13.85546875" customWidth="1"/>
    <col min="7132" max="7132" width="3.42578125" customWidth="1"/>
    <col min="7133" max="7133" width="7" customWidth="1"/>
    <col min="7134" max="7134" width="9.85546875" customWidth="1"/>
    <col min="7135" max="7135" width="64.140625" customWidth="1"/>
    <col min="7136" max="7136" width="11.42578125" customWidth="1"/>
    <col min="7137" max="7137" width="12.85546875" customWidth="1"/>
    <col min="7138" max="7138" width="15.42578125" customWidth="1"/>
    <col min="7139" max="7139" width="19.42578125" customWidth="1"/>
    <col min="7140" max="7140" width="13.85546875" customWidth="1"/>
    <col min="7388" max="7388" width="3.42578125" customWidth="1"/>
    <col min="7389" max="7389" width="7" customWidth="1"/>
    <col min="7390" max="7390" width="9.85546875" customWidth="1"/>
    <col min="7391" max="7391" width="64.140625" customWidth="1"/>
    <col min="7392" max="7392" width="11.42578125" customWidth="1"/>
    <col min="7393" max="7393" width="12.85546875" customWidth="1"/>
    <col min="7394" max="7394" width="15.42578125" customWidth="1"/>
    <col min="7395" max="7395" width="19.42578125" customWidth="1"/>
    <col min="7396" max="7396" width="13.85546875" customWidth="1"/>
    <col min="7644" max="7644" width="3.42578125" customWidth="1"/>
    <col min="7645" max="7645" width="7" customWidth="1"/>
    <col min="7646" max="7646" width="9.85546875" customWidth="1"/>
    <col min="7647" max="7647" width="64.140625" customWidth="1"/>
    <col min="7648" max="7648" width="11.42578125" customWidth="1"/>
    <col min="7649" max="7649" width="12.85546875" customWidth="1"/>
    <col min="7650" max="7650" width="15.42578125" customWidth="1"/>
    <col min="7651" max="7651" width="19.42578125" customWidth="1"/>
    <col min="7652" max="7652" width="13.85546875" customWidth="1"/>
    <col min="7900" max="7900" width="3.42578125" customWidth="1"/>
    <col min="7901" max="7901" width="7" customWidth="1"/>
    <col min="7902" max="7902" width="9.85546875" customWidth="1"/>
    <col min="7903" max="7903" width="64.140625" customWidth="1"/>
    <col min="7904" max="7904" width="11.42578125" customWidth="1"/>
    <col min="7905" max="7905" width="12.85546875" customWidth="1"/>
    <col min="7906" max="7906" width="15.42578125" customWidth="1"/>
    <col min="7907" max="7907" width="19.42578125" customWidth="1"/>
    <col min="7908" max="7908" width="13.85546875" customWidth="1"/>
    <col min="8156" max="8156" width="3.42578125" customWidth="1"/>
    <col min="8157" max="8157" width="7" customWidth="1"/>
    <col min="8158" max="8158" width="9.85546875" customWidth="1"/>
    <col min="8159" max="8159" width="64.140625" customWidth="1"/>
    <col min="8160" max="8160" width="11.42578125" customWidth="1"/>
    <col min="8161" max="8161" width="12.85546875" customWidth="1"/>
    <col min="8162" max="8162" width="15.42578125" customWidth="1"/>
    <col min="8163" max="8163" width="19.42578125" customWidth="1"/>
    <col min="8164" max="8164" width="13.85546875" customWidth="1"/>
    <col min="8412" max="8412" width="3.42578125" customWidth="1"/>
    <col min="8413" max="8413" width="7" customWidth="1"/>
    <col min="8414" max="8414" width="9.85546875" customWidth="1"/>
    <col min="8415" max="8415" width="64.140625" customWidth="1"/>
    <col min="8416" max="8416" width="11.42578125" customWidth="1"/>
    <col min="8417" max="8417" width="12.85546875" customWidth="1"/>
    <col min="8418" max="8418" width="15.42578125" customWidth="1"/>
    <col min="8419" max="8419" width="19.42578125" customWidth="1"/>
    <col min="8420" max="8420" width="13.85546875" customWidth="1"/>
    <col min="8668" max="8668" width="3.42578125" customWidth="1"/>
    <col min="8669" max="8669" width="7" customWidth="1"/>
    <col min="8670" max="8670" width="9.85546875" customWidth="1"/>
    <col min="8671" max="8671" width="64.140625" customWidth="1"/>
    <col min="8672" max="8672" width="11.42578125" customWidth="1"/>
    <col min="8673" max="8673" width="12.85546875" customWidth="1"/>
    <col min="8674" max="8674" width="15.42578125" customWidth="1"/>
    <col min="8675" max="8675" width="19.42578125" customWidth="1"/>
    <col min="8676" max="8676" width="13.85546875" customWidth="1"/>
    <col min="8924" max="8924" width="3.42578125" customWidth="1"/>
    <col min="8925" max="8925" width="7" customWidth="1"/>
    <col min="8926" max="8926" width="9.85546875" customWidth="1"/>
    <col min="8927" max="8927" width="64.140625" customWidth="1"/>
    <col min="8928" max="8928" width="11.42578125" customWidth="1"/>
    <col min="8929" max="8929" width="12.85546875" customWidth="1"/>
    <col min="8930" max="8930" width="15.42578125" customWidth="1"/>
    <col min="8931" max="8931" width="19.42578125" customWidth="1"/>
    <col min="8932" max="8932" width="13.85546875" customWidth="1"/>
    <col min="9180" max="9180" width="3.42578125" customWidth="1"/>
    <col min="9181" max="9181" width="7" customWidth="1"/>
    <col min="9182" max="9182" width="9.85546875" customWidth="1"/>
    <col min="9183" max="9183" width="64.140625" customWidth="1"/>
    <col min="9184" max="9184" width="11.42578125" customWidth="1"/>
    <col min="9185" max="9185" width="12.85546875" customWidth="1"/>
    <col min="9186" max="9186" width="15.42578125" customWidth="1"/>
    <col min="9187" max="9187" width="19.42578125" customWidth="1"/>
    <col min="9188" max="9188" width="13.85546875" customWidth="1"/>
    <col min="9436" max="9436" width="3.42578125" customWidth="1"/>
    <col min="9437" max="9437" width="7" customWidth="1"/>
    <col min="9438" max="9438" width="9.85546875" customWidth="1"/>
    <col min="9439" max="9439" width="64.140625" customWidth="1"/>
    <col min="9440" max="9440" width="11.42578125" customWidth="1"/>
    <col min="9441" max="9441" width="12.85546875" customWidth="1"/>
    <col min="9442" max="9442" width="15.42578125" customWidth="1"/>
    <col min="9443" max="9443" width="19.42578125" customWidth="1"/>
    <col min="9444" max="9444" width="13.85546875" customWidth="1"/>
    <col min="9692" max="9692" width="3.42578125" customWidth="1"/>
    <col min="9693" max="9693" width="7" customWidth="1"/>
    <col min="9694" max="9694" width="9.85546875" customWidth="1"/>
    <col min="9695" max="9695" width="64.140625" customWidth="1"/>
    <col min="9696" max="9696" width="11.42578125" customWidth="1"/>
    <col min="9697" max="9697" width="12.85546875" customWidth="1"/>
    <col min="9698" max="9698" width="15.42578125" customWidth="1"/>
    <col min="9699" max="9699" width="19.42578125" customWidth="1"/>
    <col min="9700" max="9700" width="13.85546875" customWidth="1"/>
    <col min="9948" max="9948" width="3.42578125" customWidth="1"/>
    <col min="9949" max="9949" width="7" customWidth="1"/>
    <col min="9950" max="9950" width="9.85546875" customWidth="1"/>
    <col min="9951" max="9951" width="64.140625" customWidth="1"/>
    <col min="9952" max="9952" width="11.42578125" customWidth="1"/>
    <col min="9953" max="9953" width="12.85546875" customWidth="1"/>
    <col min="9954" max="9954" width="15.42578125" customWidth="1"/>
    <col min="9955" max="9955" width="19.42578125" customWidth="1"/>
    <col min="9956" max="9956" width="13.85546875" customWidth="1"/>
    <col min="10204" max="10204" width="3.42578125" customWidth="1"/>
    <col min="10205" max="10205" width="7" customWidth="1"/>
    <col min="10206" max="10206" width="9.85546875" customWidth="1"/>
    <col min="10207" max="10207" width="64.140625" customWidth="1"/>
    <col min="10208" max="10208" width="11.42578125" customWidth="1"/>
    <col min="10209" max="10209" width="12.85546875" customWidth="1"/>
    <col min="10210" max="10210" width="15.42578125" customWidth="1"/>
    <col min="10211" max="10211" width="19.42578125" customWidth="1"/>
    <col min="10212" max="10212" width="13.85546875" customWidth="1"/>
    <col min="10460" max="10460" width="3.42578125" customWidth="1"/>
    <col min="10461" max="10461" width="7" customWidth="1"/>
    <col min="10462" max="10462" width="9.85546875" customWidth="1"/>
    <col min="10463" max="10463" width="64.140625" customWidth="1"/>
    <col min="10464" max="10464" width="11.42578125" customWidth="1"/>
    <col min="10465" max="10465" width="12.85546875" customWidth="1"/>
    <col min="10466" max="10466" width="15.42578125" customWidth="1"/>
    <col min="10467" max="10467" width="19.42578125" customWidth="1"/>
    <col min="10468" max="10468" width="13.85546875" customWidth="1"/>
    <col min="10716" max="10716" width="3.42578125" customWidth="1"/>
    <col min="10717" max="10717" width="7" customWidth="1"/>
    <col min="10718" max="10718" width="9.85546875" customWidth="1"/>
    <col min="10719" max="10719" width="64.140625" customWidth="1"/>
    <col min="10720" max="10720" width="11.42578125" customWidth="1"/>
    <col min="10721" max="10721" width="12.85546875" customWidth="1"/>
    <col min="10722" max="10722" width="15.42578125" customWidth="1"/>
    <col min="10723" max="10723" width="19.42578125" customWidth="1"/>
    <col min="10724" max="10724" width="13.85546875" customWidth="1"/>
    <col min="10972" max="10972" width="3.42578125" customWidth="1"/>
    <col min="10973" max="10973" width="7" customWidth="1"/>
    <col min="10974" max="10974" width="9.85546875" customWidth="1"/>
    <col min="10975" max="10975" width="64.140625" customWidth="1"/>
    <col min="10976" max="10976" width="11.42578125" customWidth="1"/>
    <col min="10977" max="10977" width="12.85546875" customWidth="1"/>
    <col min="10978" max="10978" width="15.42578125" customWidth="1"/>
    <col min="10979" max="10979" width="19.42578125" customWidth="1"/>
    <col min="10980" max="10980" width="13.85546875" customWidth="1"/>
    <col min="11228" max="11228" width="3.42578125" customWidth="1"/>
    <col min="11229" max="11229" width="7" customWidth="1"/>
    <col min="11230" max="11230" width="9.85546875" customWidth="1"/>
    <col min="11231" max="11231" width="64.140625" customWidth="1"/>
    <col min="11232" max="11232" width="11.42578125" customWidth="1"/>
    <col min="11233" max="11233" width="12.85546875" customWidth="1"/>
    <col min="11234" max="11234" width="15.42578125" customWidth="1"/>
    <col min="11235" max="11235" width="19.42578125" customWidth="1"/>
    <col min="11236" max="11236" width="13.85546875" customWidth="1"/>
    <col min="11484" max="11484" width="3.42578125" customWidth="1"/>
    <col min="11485" max="11485" width="7" customWidth="1"/>
    <col min="11486" max="11486" width="9.85546875" customWidth="1"/>
    <col min="11487" max="11487" width="64.140625" customWidth="1"/>
    <col min="11488" max="11488" width="11.42578125" customWidth="1"/>
    <col min="11489" max="11489" width="12.85546875" customWidth="1"/>
    <col min="11490" max="11490" width="15.42578125" customWidth="1"/>
    <col min="11491" max="11491" width="19.42578125" customWidth="1"/>
    <col min="11492" max="11492" width="13.85546875" customWidth="1"/>
    <col min="11740" max="11740" width="3.42578125" customWidth="1"/>
    <col min="11741" max="11741" width="7" customWidth="1"/>
    <col min="11742" max="11742" width="9.85546875" customWidth="1"/>
    <col min="11743" max="11743" width="64.140625" customWidth="1"/>
    <col min="11744" max="11744" width="11.42578125" customWidth="1"/>
    <col min="11745" max="11745" width="12.85546875" customWidth="1"/>
    <col min="11746" max="11746" width="15.42578125" customWidth="1"/>
    <col min="11747" max="11747" width="19.42578125" customWidth="1"/>
    <col min="11748" max="11748" width="13.85546875" customWidth="1"/>
    <col min="11996" max="11996" width="3.42578125" customWidth="1"/>
    <col min="11997" max="11997" width="7" customWidth="1"/>
    <col min="11998" max="11998" width="9.85546875" customWidth="1"/>
    <col min="11999" max="11999" width="64.140625" customWidth="1"/>
    <col min="12000" max="12000" width="11.42578125" customWidth="1"/>
    <col min="12001" max="12001" width="12.85546875" customWidth="1"/>
    <col min="12002" max="12002" width="15.42578125" customWidth="1"/>
    <col min="12003" max="12003" width="19.42578125" customWidth="1"/>
    <col min="12004" max="12004" width="13.85546875" customWidth="1"/>
    <col min="12252" max="12252" width="3.42578125" customWidth="1"/>
    <col min="12253" max="12253" width="7" customWidth="1"/>
    <col min="12254" max="12254" width="9.85546875" customWidth="1"/>
    <col min="12255" max="12255" width="64.140625" customWidth="1"/>
    <col min="12256" max="12256" width="11.42578125" customWidth="1"/>
    <col min="12257" max="12257" width="12.85546875" customWidth="1"/>
    <col min="12258" max="12258" width="15.42578125" customWidth="1"/>
    <col min="12259" max="12259" width="19.42578125" customWidth="1"/>
    <col min="12260" max="12260" width="13.85546875" customWidth="1"/>
    <col min="12508" max="12508" width="3.42578125" customWidth="1"/>
    <col min="12509" max="12509" width="7" customWidth="1"/>
    <col min="12510" max="12510" width="9.85546875" customWidth="1"/>
    <col min="12511" max="12511" width="64.140625" customWidth="1"/>
    <col min="12512" max="12512" width="11.42578125" customWidth="1"/>
    <col min="12513" max="12513" width="12.85546875" customWidth="1"/>
    <col min="12514" max="12514" width="15.42578125" customWidth="1"/>
    <col min="12515" max="12515" width="19.42578125" customWidth="1"/>
    <col min="12516" max="12516" width="13.85546875" customWidth="1"/>
    <col min="12764" max="12764" width="3.42578125" customWidth="1"/>
    <col min="12765" max="12765" width="7" customWidth="1"/>
    <col min="12766" max="12766" width="9.85546875" customWidth="1"/>
    <col min="12767" max="12767" width="64.140625" customWidth="1"/>
    <col min="12768" max="12768" width="11.42578125" customWidth="1"/>
    <col min="12769" max="12769" width="12.85546875" customWidth="1"/>
    <col min="12770" max="12770" width="15.42578125" customWidth="1"/>
    <col min="12771" max="12771" width="19.42578125" customWidth="1"/>
    <col min="12772" max="12772" width="13.85546875" customWidth="1"/>
    <col min="13020" max="13020" width="3.42578125" customWidth="1"/>
    <col min="13021" max="13021" width="7" customWidth="1"/>
    <col min="13022" max="13022" width="9.85546875" customWidth="1"/>
    <col min="13023" max="13023" width="64.140625" customWidth="1"/>
    <col min="13024" max="13024" width="11.42578125" customWidth="1"/>
    <col min="13025" max="13025" width="12.85546875" customWidth="1"/>
    <col min="13026" max="13026" width="15.42578125" customWidth="1"/>
    <col min="13027" max="13027" width="19.42578125" customWidth="1"/>
    <col min="13028" max="13028" width="13.85546875" customWidth="1"/>
    <col min="13276" max="13276" width="3.42578125" customWidth="1"/>
    <col min="13277" max="13277" width="7" customWidth="1"/>
    <col min="13278" max="13278" width="9.85546875" customWidth="1"/>
    <col min="13279" max="13279" width="64.140625" customWidth="1"/>
    <col min="13280" max="13280" width="11.42578125" customWidth="1"/>
    <col min="13281" max="13281" width="12.85546875" customWidth="1"/>
    <col min="13282" max="13282" width="15.42578125" customWidth="1"/>
    <col min="13283" max="13283" width="19.42578125" customWidth="1"/>
    <col min="13284" max="13284" width="13.85546875" customWidth="1"/>
    <col min="13532" max="13532" width="3.42578125" customWidth="1"/>
    <col min="13533" max="13533" width="7" customWidth="1"/>
    <col min="13534" max="13534" width="9.85546875" customWidth="1"/>
    <col min="13535" max="13535" width="64.140625" customWidth="1"/>
    <col min="13536" max="13536" width="11.42578125" customWidth="1"/>
    <col min="13537" max="13537" width="12.85546875" customWidth="1"/>
    <col min="13538" max="13538" width="15.42578125" customWidth="1"/>
    <col min="13539" max="13539" width="19.42578125" customWidth="1"/>
    <col min="13540" max="13540" width="13.85546875" customWidth="1"/>
    <col min="13788" max="13788" width="3.42578125" customWidth="1"/>
    <col min="13789" max="13789" width="7" customWidth="1"/>
    <col min="13790" max="13790" width="9.85546875" customWidth="1"/>
    <col min="13791" max="13791" width="64.140625" customWidth="1"/>
    <col min="13792" max="13792" width="11.42578125" customWidth="1"/>
    <col min="13793" max="13793" width="12.85546875" customWidth="1"/>
    <col min="13794" max="13794" width="15.42578125" customWidth="1"/>
    <col min="13795" max="13795" width="19.42578125" customWidth="1"/>
    <col min="13796" max="13796" width="13.85546875" customWidth="1"/>
    <col min="14044" max="14044" width="3.42578125" customWidth="1"/>
    <col min="14045" max="14045" width="7" customWidth="1"/>
    <col min="14046" max="14046" width="9.85546875" customWidth="1"/>
    <col min="14047" max="14047" width="64.140625" customWidth="1"/>
    <col min="14048" max="14048" width="11.42578125" customWidth="1"/>
    <col min="14049" max="14049" width="12.85546875" customWidth="1"/>
    <col min="14050" max="14050" width="15.42578125" customWidth="1"/>
    <col min="14051" max="14051" width="19.42578125" customWidth="1"/>
    <col min="14052" max="14052" width="13.85546875" customWidth="1"/>
    <col min="14300" max="14300" width="3.42578125" customWidth="1"/>
    <col min="14301" max="14301" width="7" customWidth="1"/>
    <col min="14302" max="14302" width="9.85546875" customWidth="1"/>
    <col min="14303" max="14303" width="64.140625" customWidth="1"/>
    <col min="14304" max="14304" width="11.42578125" customWidth="1"/>
    <col min="14305" max="14305" width="12.85546875" customWidth="1"/>
    <col min="14306" max="14306" width="15.42578125" customWidth="1"/>
    <col min="14307" max="14307" width="19.42578125" customWidth="1"/>
    <col min="14308" max="14308" width="13.85546875" customWidth="1"/>
    <col min="14556" max="14556" width="3.42578125" customWidth="1"/>
    <col min="14557" max="14557" width="7" customWidth="1"/>
    <col min="14558" max="14558" width="9.85546875" customWidth="1"/>
    <col min="14559" max="14559" width="64.140625" customWidth="1"/>
    <col min="14560" max="14560" width="11.42578125" customWidth="1"/>
    <col min="14561" max="14561" width="12.85546875" customWidth="1"/>
    <col min="14562" max="14562" width="15.42578125" customWidth="1"/>
    <col min="14563" max="14563" width="19.42578125" customWidth="1"/>
    <col min="14564" max="14564" width="13.85546875" customWidth="1"/>
    <col min="14812" max="14812" width="3.42578125" customWidth="1"/>
    <col min="14813" max="14813" width="7" customWidth="1"/>
    <col min="14814" max="14814" width="9.85546875" customWidth="1"/>
    <col min="14815" max="14815" width="64.140625" customWidth="1"/>
    <col min="14816" max="14816" width="11.42578125" customWidth="1"/>
    <col min="14817" max="14817" width="12.85546875" customWidth="1"/>
    <col min="14818" max="14818" width="15.42578125" customWidth="1"/>
    <col min="14819" max="14819" width="19.42578125" customWidth="1"/>
    <col min="14820" max="14820" width="13.85546875" customWidth="1"/>
    <col min="15068" max="15068" width="3.42578125" customWidth="1"/>
    <col min="15069" max="15069" width="7" customWidth="1"/>
    <col min="15070" max="15070" width="9.85546875" customWidth="1"/>
    <col min="15071" max="15071" width="64.140625" customWidth="1"/>
    <col min="15072" max="15072" width="11.42578125" customWidth="1"/>
    <col min="15073" max="15073" width="12.85546875" customWidth="1"/>
    <col min="15074" max="15074" width="15.42578125" customWidth="1"/>
    <col min="15075" max="15075" width="19.42578125" customWidth="1"/>
    <col min="15076" max="15076" width="13.85546875" customWidth="1"/>
    <col min="15324" max="15324" width="3.42578125" customWidth="1"/>
    <col min="15325" max="15325" width="7" customWidth="1"/>
    <col min="15326" max="15326" width="9.85546875" customWidth="1"/>
    <col min="15327" max="15327" width="64.140625" customWidth="1"/>
    <col min="15328" max="15328" width="11.42578125" customWidth="1"/>
    <col min="15329" max="15329" width="12.85546875" customWidth="1"/>
    <col min="15330" max="15330" width="15.42578125" customWidth="1"/>
    <col min="15331" max="15331" width="19.42578125" customWidth="1"/>
    <col min="15332" max="15332" width="13.85546875" customWidth="1"/>
    <col min="15580" max="15580" width="3.42578125" customWidth="1"/>
    <col min="15581" max="15581" width="7" customWidth="1"/>
    <col min="15582" max="15582" width="9.85546875" customWidth="1"/>
    <col min="15583" max="15583" width="64.140625" customWidth="1"/>
    <col min="15584" max="15584" width="11.42578125" customWidth="1"/>
    <col min="15585" max="15585" width="12.85546875" customWidth="1"/>
    <col min="15586" max="15586" width="15.42578125" customWidth="1"/>
    <col min="15587" max="15587" width="19.42578125" customWidth="1"/>
    <col min="15588" max="15588" width="13.85546875" customWidth="1"/>
    <col min="15836" max="15836" width="3.42578125" customWidth="1"/>
    <col min="15837" max="15837" width="7" customWidth="1"/>
    <col min="15838" max="15838" width="9.85546875" customWidth="1"/>
    <col min="15839" max="15839" width="64.140625" customWidth="1"/>
    <col min="15840" max="15840" width="11.42578125" customWidth="1"/>
    <col min="15841" max="15841" width="12.85546875" customWidth="1"/>
    <col min="15842" max="15842" width="15.42578125" customWidth="1"/>
    <col min="15843" max="15843" width="19.42578125" customWidth="1"/>
    <col min="15844" max="15844" width="13.85546875" customWidth="1"/>
    <col min="16092" max="16092" width="3.42578125" customWidth="1"/>
    <col min="16093" max="16093" width="7" customWidth="1"/>
    <col min="16094" max="16094" width="9.85546875" customWidth="1"/>
    <col min="16095" max="16095" width="64.140625" customWidth="1"/>
    <col min="16096" max="16096" width="11.42578125" customWidth="1"/>
    <col min="16097" max="16097" width="12.85546875" customWidth="1"/>
    <col min="16098" max="16098" width="15.42578125" customWidth="1"/>
    <col min="16099" max="16099" width="19.42578125" customWidth="1"/>
    <col min="16100" max="16100" width="13.85546875" customWidth="1"/>
  </cols>
  <sheetData>
    <row r="1" spans="1:8" ht="84.75" customHeight="1" thickBot="1" x14ac:dyDescent="0.4">
      <c r="B1" s="301" t="s">
        <v>352</v>
      </c>
      <c r="C1" s="302"/>
      <c r="D1" s="302"/>
      <c r="E1" s="302"/>
      <c r="F1" s="302"/>
      <c r="G1" s="302"/>
      <c r="H1" s="303"/>
    </row>
    <row r="2" spans="1:8" ht="19.5" thickBot="1" x14ac:dyDescent="0.4">
      <c r="B2" s="271" t="s">
        <v>0</v>
      </c>
      <c r="C2" s="272"/>
      <c r="D2" s="272"/>
      <c r="E2" s="272"/>
      <c r="F2" s="272"/>
      <c r="G2" s="272"/>
      <c r="H2" s="273"/>
    </row>
    <row r="3" spans="1:8" ht="19.149999999999999" customHeight="1" thickBot="1" x14ac:dyDescent="0.4">
      <c r="B3" s="338" t="s">
        <v>318</v>
      </c>
      <c r="C3" s="339"/>
      <c r="D3" s="339"/>
      <c r="E3" s="339"/>
      <c r="F3" s="339"/>
      <c r="G3" s="339"/>
      <c r="H3" s="340"/>
    </row>
    <row r="4" spans="1:8" ht="24" customHeight="1" thickBot="1" x14ac:dyDescent="0.4">
      <c r="B4" s="3"/>
      <c r="C4" s="4"/>
      <c r="D4" s="274" t="s">
        <v>2</v>
      </c>
      <c r="E4" s="274"/>
      <c r="F4" s="274"/>
      <c r="G4" s="274"/>
      <c r="H4" s="275"/>
    </row>
    <row r="5" spans="1:8" ht="56.25" customHeight="1" x14ac:dyDescent="0.35">
      <c r="A5" s="5"/>
      <c r="B5" s="6"/>
      <c r="C5" s="7" t="s">
        <v>3</v>
      </c>
      <c r="D5" s="276" t="s">
        <v>194</v>
      </c>
      <c r="E5" s="277"/>
      <c r="F5" s="277"/>
      <c r="G5" s="277"/>
      <c r="H5" s="278"/>
    </row>
    <row r="6" spans="1:8" ht="134.25" customHeight="1" x14ac:dyDescent="0.35">
      <c r="A6" s="5"/>
      <c r="B6" s="8"/>
      <c r="C6" s="9" t="s">
        <v>5</v>
      </c>
      <c r="D6" s="266" t="s">
        <v>6</v>
      </c>
      <c r="E6" s="266"/>
      <c r="F6" s="266"/>
      <c r="G6" s="266"/>
      <c r="H6" s="267"/>
    </row>
    <row r="7" spans="1:8" ht="81" customHeight="1" x14ac:dyDescent="0.35">
      <c r="A7" s="5"/>
      <c r="B7" s="10"/>
      <c r="C7" s="9" t="s">
        <v>7</v>
      </c>
      <c r="D7" s="266" t="s">
        <v>8</v>
      </c>
      <c r="E7" s="266"/>
      <c r="F7" s="266"/>
      <c r="G7" s="266"/>
      <c r="H7" s="267"/>
    </row>
    <row r="8" spans="1:8" ht="73.5" customHeight="1" x14ac:dyDescent="0.35">
      <c r="A8" s="5"/>
      <c r="B8" s="10"/>
      <c r="C8" s="9" t="s">
        <v>9</v>
      </c>
      <c r="D8" s="266" t="s">
        <v>10</v>
      </c>
      <c r="E8" s="266"/>
      <c r="F8" s="266"/>
      <c r="G8" s="266"/>
      <c r="H8" s="267"/>
    </row>
    <row r="9" spans="1:8" ht="138" customHeight="1" x14ac:dyDescent="0.35">
      <c r="A9" s="5"/>
      <c r="B9" s="10"/>
      <c r="C9" s="9" t="s">
        <v>11</v>
      </c>
      <c r="D9" s="266" t="s">
        <v>12</v>
      </c>
      <c r="E9" s="266"/>
      <c r="F9" s="266"/>
      <c r="G9" s="266"/>
      <c r="H9" s="267"/>
    </row>
    <row r="10" spans="1:8" ht="75.75" customHeight="1" x14ac:dyDescent="0.35">
      <c r="A10" s="5"/>
      <c r="B10" s="10"/>
      <c r="C10" s="9" t="s">
        <v>13</v>
      </c>
      <c r="D10" s="266" t="s">
        <v>14</v>
      </c>
      <c r="E10" s="266"/>
      <c r="F10" s="266"/>
      <c r="G10" s="266"/>
      <c r="H10" s="267"/>
    </row>
    <row r="11" spans="1:8" ht="36" customHeight="1" x14ac:dyDescent="0.35">
      <c r="A11" s="5"/>
      <c r="B11" s="10"/>
      <c r="C11" s="9" t="s">
        <v>15</v>
      </c>
      <c r="D11" s="266" t="s">
        <v>16</v>
      </c>
      <c r="E11" s="266"/>
      <c r="F11" s="266"/>
      <c r="G11" s="266"/>
      <c r="H11" s="267"/>
    </row>
    <row r="12" spans="1:8" ht="135.75" customHeight="1" x14ac:dyDescent="0.35">
      <c r="A12" s="5"/>
      <c r="B12" s="10"/>
      <c r="C12" s="9" t="s">
        <v>17</v>
      </c>
      <c r="D12" s="266" t="s">
        <v>18</v>
      </c>
      <c r="E12" s="266"/>
      <c r="F12" s="266"/>
      <c r="G12" s="266"/>
      <c r="H12" s="267"/>
    </row>
    <row r="13" spans="1:8" ht="62.25" customHeight="1" x14ac:dyDescent="0.35">
      <c r="A13" s="5"/>
      <c r="B13" s="10"/>
      <c r="C13" s="11" t="s">
        <v>19</v>
      </c>
      <c r="D13" s="266" t="s">
        <v>20</v>
      </c>
      <c r="E13" s="266"/>
      <c r="F13" s="266"/>
      <c r="G13" s="266"/>
      <c r="H13" s="267"/>
    </row>
    <row r="14" spans="1:8" ht="100.5" customHeight="1" x14ac:dyDescent="0.35">
      <c r="A14" s="5"/>
      <c r="B14" s="10"/>
      <c r="C14" s="9" t="s">
        <v>21</v>
      </c>
      <c r="D14" s="266" t="s">
        <v>22</v>
      </c>
      <c r="E14" s="266"/>
      <c r="F14" s="266"/>
      <c r="G14" s="266"/>
      <c r="H14" s="267"/>
    </row>
    <row r="15" spans="1:8" ht="170.25" customHeight="1" x14ac:dyDescent="0.35">
      <c r="A15" s="5"/>
      <c r="B15" s="10"/>
      <c r="C15" s="9" t="s">
        <v>23</v>
      </c>
      <c r="D15" s="266" t="s">
        <v>24</v>
      </c>
      <c r="E15" s="266"/>
      <c r="F15" s="266"/>
      <c r="G15" s="266"/>
      <c r="H15" s="267"/>
    </row>
    <row r="16" spans="1:8" ht="132" customHeight="1" x14ac:dyDescent="0.35">
      <c r="A16" s="5"/>
      <c r="B16" s="10"/>
      <c r="C16" s="9" t="s">
        <v>25</v>
      </c>
      <c r="D16" s="266" t="s">
        <v>26</v>
      </c>
      <c r="E16" s="266"/>
      <c r="F16" s="266"/>
      <c r="G16" s="266"/>
      <c r="H16" s="267"/>
    </row>
    <row r="17" spans="1:31" ht="99.75" customHeight="1" x14ac:dyDescent="0.35">
      <c r="A17" s="5"/>
      <c r="B17" s="10"/>
      <c r="C17" s="9" t="s">
        <v>27</v>
      </c>
      <c r="D17" s="266" t="s">
        <v>28</v>
      </c>
      <c r="E17" s="266"/>
      <c r="F17" s="266"/>
      <c r="G17" s="266"/>
      <c r="H17" s="267"/>
    </row>
    <row r="18" spans="1:31" ht="77.25" customHeight="1" x14ac:dyDescent="0.35">
      <c r="A18" s="5"/>
      <c r="B18" s="10"/>
      <c r="C18" s="9" t="s">
        <v>29</v>
      </c>
      <c r="D18" s="266" t="s">
        <v>30</v>
      </c>
      <c r="E18" s="266"/>
      <c r="F18" s="266"/>
      <c r="G18" s="266"/>
      <c r="H18" s="267"/>
    </row>
    <row r="19" spans="1:31" ht="62.25" customHeight="1" thickBot="1" x14ac:dyDescent="0.4">
      <c r="A19" s="5"/>
      <c r="B19" s="12"/>
      <c r="C19" s="13" t="s">
        <v>31</v>
      </c>
      <c r="D19" s="279" t="s">
        <v>32</v>
      </c>
      <c r="E19" s="279"/>
      <c r="F19" s="279"/>
      <c r="G19" s="279"/>
      <c r="H19" s="280"/>
    </row>
    <row r="20" spans="1:31" ht="15" customHeight="1" thickBot="1" x14ac:dyDescent="0.4">
      <c r="A20" s="5"/>
      <c r="B20" s="170"/>
      <c r="C20" s="162"/>
      <c r="D20" s="171"/>
      <c r="E20" s="171"/>
      <c r="F20" s="171"/>
      <c r="G20" s="171"/>
      <c r="H20" s="171"/>
    </row>
    <row r="21" spans="1:31" s="2" customFormat="1" ht="18.75" customHeight="1" thickBot="1" x14ac:dyDescent="0.4">
      <c r="A21" s="1"/>
      <c r="B21" s="271" t="s">
        <v>199</v>
      </c>
      <c r="C21" s="272"/>
      <c r="D21" s="272"/>
      <c r="E21" s="272"/>
      <c r="F21" s="272"/>
      <c r="G21" s="243"/>
      <c r="H21" s="244"/>
    </row>
    <row r="22" spans="1:31" s="2" customFormat="1" ht="48" customHeight="1" x14ac:dyDescent="0.35">
      <c r="A22" s="1"/>
      <c r="B22" s="6" t="s">
        <v>33</v>
      </c>
      <c r="C22" s="16" t="s">
        <v>34</v>
      </c>
      <c r="D22" s="16" t="s">
        <v>35</v>
      </c>
      <c r="E22" s="16" t="s">
        <v>36</v>
      </c>
      <c r="F22" s="17" t="s">
        <v>37</v>
      </c>
      <c r="G22" s="18" t="s">
        <v>38</v>
      </c>
      <c r="H22" s="19" t="s">
        <v>39</v>
      </c>
    </row>
    <row r="23" spans="1:31" s="2" customFormat="1" ht="27" customHeight="1" thickBot="1" x14ac:dyDescent="0.4">
      <c r="A23" s="1"/>
      <c r="B23" s="20">
        <v>1</v>
      </c>
      <c r="C23" s="21">
        <v>2</v>
      </c>
      <c r="D23" s="21">
        <v>3</v>
      </c>
      <c r="E23" s="21">
        <v>4</v>
      </c>
      <c r="F23" s="21">
        <v>5</v>
      </c>
      <c r="G23" s="22">
        <v>6</v>
      </c>
      <c r="H23" s="23">
        <v>7</v>
      </c>
    </row>
    <row r="24" spans="1:31" ht="19.5" thickBot="1" x14ac:dyDescent="0.4">
      <c r="B24" s="25"/>
      <c r="C24" s="26"/>
      <c r="D24" s="27" t="s">
        <v>40</v>
      </c>
      <c r="E24" s="28"/>
      <c r="F24" s="29"/>
      <c r="G24" s="30"/>
      <c r="H24" s="31"/>
      <c r="J24" s="2"/>
      <c r="K24" s="2"/>
      <c r="L24" s="2"/>
      <c r="M24" s="2"/>
      <c r="N24" s="2"/>
      <c r="O24" s="2"/>
      <c r="P24" s="2"/>
      <c r="Q24" s="2"/>
      <c r="R24" s="2"/>
      <c r="S24" s="2"/>
      <c r="T24" s="2"/>
      <c r="U24" s="2"/>
      <c r="V24" s="2"/>
      <c r="W24" s="2"/>
      <c r="X24" s="2"/>
      <c r="Y24" s="2"/>
      <c r="Z24" s="2"/>
      <c r="AA24" s="2"/>
      <c r="AB24" s="2"/>
      <c r="AC24" s="2"/>
      <c r="AD24" s="2"/>
      <c r="AE24" s="2"/>
    </row>
    <row r="25" spans="1:31" ht="15.75" customHeight="1" x14ac:dyDescent="0.35">
      <c r="B25" s="32">
        <v>1</v>
      </c>
      <c r="C25" s="33" t="s">
        <v>41</v>
      </c>
      <c r="D25" s="34" t="s">
        <v>160</v>
      </c>
      <c r="E25" s="35" t="s">
        <v>42</v>
      </c>
      <c r="F25" s="58">
        <v>1</v>
      </c>
      <c r="G25" s="147">
        <v>0</v>
      </c>
      <c r="H25" s="253">
        <f>F25*G25</f>
        <v>0</v>
      </c>
      <c r="J25" s="2"/>
      <c r="K25" s="2"/>
      <c r="L25" s="2"/>
      <c r="M25" s="2"/>
      <c r="N25" s="2"/>
      <c r="O25" s="2"/>
      <c r="P25" s="2"/>
      <c r="Q25" s="2"/>
      <c r="R25" s="2"/>
      <c r="S25" s="2"/>
      <c r="T25" s="2"/>
      <c r="U25" s="2"/>
      <c r="V25" s="2"/>
      <c r="W25" s="2"/>
      <c r="X25" s="2"/>
      <c r="Y25" s="2"/>
      <c r="Z25" s="2"/>
      <c r="AA25" s="2"/>
      <c r="AB25" s="2"/>
      <c r="AC25" s="2"/>
      <c r="AD25" s="2"/>
      <c r="AE25" s="2"/>
    </row>
    <row r="26" spans="1:31" ht="36" customHeight="1" x14ac:dyDescent="0.35">
      <c r="B26" s="37">
        <v>2</v>
      </c>
      <c r="C26" s="38" t="s">
        <v>43</v>
      </c>
      <c r="D26" s="39" t="s">
        <v>161</v>
      </c>
      <c r="E26" s="40" t="s">
        <v>42</v>
      </c>
      <c r="F26" s="59">
        <v>1</v>
      </c>
      <c r="G26" s="145">
        <v>0</v>
      </c>
      <c r="H26" s="249">
        <f t="shared" ref="H26:H30" si="0">F26*G26</f>
        <v>0</v>
      </c>
      <c r="J26" s="2"/>
      <c r="K26" s="2"/>
      <c r="L26" s="2"/>
      <c r="M26" s="2"/>
      <c r="N26" s="2"/>
      <c r="O26" s="2"/>
      <c r="P26" s="2"/>
      <c r="Q26" s="2"/>
      <c r="R26" s="2"/>
      <c r="S26" s="2"/>
      <c r="T26" s="2"/>
      <c r="U26" s="2"/>
      <c r="V26" s="2"/>
      <c r="W26" s="2"/>
      <c r="X26" s="2"/>
      <c r="Y26" s="2"/>
      <c r="Z26" s="2"/>
      <c r="AA26" s="2"/>
      <c r="AB26" s="2"/>
      <c r="AC26" s="2"/>
      <c r="AD26" s="2"/>
      <c r="AE26" s="2"/>
    </row>
    <row r="27" spans="1:31" ht="21" customHeight="1" x14ac:dyDescent="0.35">
      <c r="B27" s="37">
        <v>3</v>
      </c>
      <c r="C27" s="42" t="s">
        <v>44</v>
      </c>
      <c r="D27" s="43" t="s">
        <v>45</v>
      </c>
      <c r="E27" s="40" t="s">
        <v>42</v>
      </c>
      <c r="F27" s="59">
        <v>1</v>
      </c>
      <c r="G27" s="145">
        <v>0</v>
      </c>
      <c r="H27" s="249">
        <f t="shared" si="0"/>
        <v>0</v>
      </c>
      <c r="J27" s="2"/>
      <c r="K27" s="2"/>
      <c r="L27" s="2"/>
      <c r="M27" s="2"/>
      <c r="N27" s="2"/>
      <c r="O27" s="2"/>
      <c r="P27" s="2"/>
      <c r="Q27" s="2"/>
      <c r="R27" s="2"/>
      <c r="S27" s="2"/>
      <c r="T27" s="2"/>
      <c r="U27" s="2"/>
      <c r="V27" s="2"/>
      <c r="W27" s="2"/>
      <c r="X27" s="2"/>
      <c r="Y27" s="2"/>
      <c r="Z27" s="2"/>
      <c r="AA27" s="2"/>
      <c r="AB27" s="2"/>
      <c r="AC27" s="2"/>
      <c r="AD27" s="2"/>
      <c r="AE27" s="2"/>
    </row>
    <row r="28" spans="1:31" ht="38.25" customHeight="1" x14ac:dyDescent="0.35">
      <c r="B28" s="37">
        <v>4</v>
      </c>
      <c r="C28" s="42" t="s">
        <v>46</v>
      </c>
      <c r="D28" s="43" t="s">
        <v>47</v>
      </c>
      <c r="E28" s="40" t="s">
        <v>42</v>
      </c>
      <c r="F28" s="59">
        <v>1</v>
      </c>
      <c r="G28" s="145">
        <v>0</v>
      </c>
      <c r="H28" s="249">
        <f t="shared" si="0"/>
        <v>0</v>
      </c>
      <c r="J28" s="2"/>
      <c r="K28" s="2"/>
      <c r="L28" s="2"/>
      <c r="M28" s="2"/>
      <c r="N28" s="2"/>
      <c r="O28" s="2"/>
      <c r="P28" s="2"/>
      <c r="Q28" s="2"/>
      <c r="R28" s="2"/>
      <c r="S28" s="2"/>
      <c r="T28" s="2"/>
      <c r="U28" s="2"/>
      <c r="V28" s="2"/>
      <c r="W28" s="2"/>
      <c r="X28" s="2"/>
      <c r="Y28" s="2"/>
      <c r="Z28" s="2"/>
      <c r="AA28" s="2"/>
      <c r="AB28" s="2"/>
      <c r="AC28" s="2"/>
      <c r="AD28" s="2"/>
      <c r="AE28" s="2"/>
    </row>
    <row r="29" spans="1:31" ht="53.25" customHeight="1" x14ac:dyDescent="0.35">
      <c r="B29" s="37">
        <v>5</v>
      </c>
      <c r="C29" s="42" t="s">
        <v>48</v>
      </c>
      <c r="D29" s="43" t="s">
        <v>49</v>
      </c>
      <c r="E29" s="40" t="s">
        <v>42</v>
      </c>
      <c r="F29" s="59">
        <v>1</v>
      </c>
      <c r="G29" s="145">
        <v>0</v>
      </c>
      <c r="H29" s="249">
        <f t="shared" si="0"/>
        <v>0</v>
      </c>
      <c r="J29" s="2"/>
      <c r="K29" s="2"/>
      <c r="L29" s="2"/>
      <c r="M29" s="2"/>
      <c r="N29" s="2"/>
      <c r="O29" s="2"/>
      <c r="P29" s="2"/>
      <c r="Q29" s="2"/>
      <c r="R29" s="2"/>
      <c r="S29" s="2"/>
      <c r="T29" s="2"/>
      <c r="U29" s="2"/>
      <c r="V29" s="2"/>
      <c r="W29" s="2"/>
      <c r="X29" s="2"/>
      <c r="Y29" s="2"/>
      <c r="Z29" s="2"/>
      <c r="AA29" s="2"/>
      <c r="AB29" s="2"/>
      <c r="AC29" s="2"/>
      <c r="AD29" s="2"/>
      <c r="AE29" s="2"/>
    </row>
    <row r="30" spans="1:31" ht="38.25" customHeight="1" thickBot="1" x14ac:dyDescent="0.4">
      <c r="B30" s="44">
        <v>6</v>
      </c>
      <c r="C30" s="13">
        <v>14</v>
      </c>
      <c r="D30" s="45" t="s">
        <v>50</v>
      </c>
      <c r="E30" s="46" t="s">
        <v>42</v>
      </c>
      <c r="F30" s="74">
        <v>1</v>
      </c>
      <c r="G30" s="146">
        <v>0</v>
      </c>
      <c r="H30" s="254">
        <f t="shared" si="0"/>
        <v>0</v>
      </c>
      <c r="J30" s="2"/>
      <c r="K30" s="2"/>
      <c r="L30" s="2"/>
      <c r="M30" s="2"/>
      <c r="N30" s="2"/>
      <c r="O30" s="2"/>
      <c r="P30" s="2"/>
      <c r="Q30" s="2"/>
      <c r="R30" s="2"/>
      <c r="S30" s="2"/>
      <c r="T30" s="2"/>
      <c r="U30" s="2"/>
      <c r="V30" s="2"/>
      <c r="W30" s="2"/>
      <c r="X30" s="2"/>
      <c r="Y30" s="2"/>
      <c r="Z30" s="2"/>
      <c r="AA30" s="2"/>
      <c r="AB30" s="2"/>
      <c r="AC30" s="2"/>
      <c r="AD30" s="2"/>
      <c r="AE30" s="2"/>
    </row>
    <row r="31" spans="1:31" ht="21" customHeight="1" thickBot="1" x14ac:dyDescent="0.4">
      <c r="B31" s="48"/>
      <c r="C31" s="49"/>
      <c r="D31" s="49"/>
      <c r="E31" s="290" t="s">
        <v>51</v>
      </c>
      <c r="F31" s="290"/>
      <c r="G31" s="291"/>
      <c r="H31" s="431">
        <f>SUM(H25:H30)</f>
        <v>0</v>
      </c>
      <c r="J31" s="2"/>
      <c r="K31" s="2"/>
      <c r="L31" s="2"/>
      <c r="M31" s="2"/>
      <c r="N31" s="2"/>
      <c r="O31" s="2"/>
      <c r="P31" s="2"/>
      <c r="Q31" s="2"/>
      <c r="R31" s="2"/>
      <c r="S31" s="2"/>
      <c r="T31" s="2"/>
      <c r="U31" s="2"/>
      <c r="V31" s="2"/>
      <c r="W31" s="2"/>
      <c r="X31" s="2"/>
      <c r="Y31" s="2"/>
      <c r="Z31" s="2"/>
      <c r="AA31" s="2"/>
      <c r="AB31" s="2"/>
      <c r="AC31" s="2"/>
      <c r="AD31" s="2"/>
      <c r="AE31" s="2"/>
    </row>
    <row r="32" spans="1:31" ht="21" customHeight="1" thickBot="1" x14ac:dyDescent="0.4">
      <c r="B32" s="48"/>
      <c r="C32" s="49"/>
      <c r="D32" s="49"/>
      <c r="E32" s="229"/>
      <c r="F32" s="229"/>
      <c r="G32" s="229"/>
      <c r="H32" s="251"/>
      <c r="J32" s="2"/>
      <c r="K32" s="2"/>
      <c r="L32" s="2"/>
      <c r="M32" s="2"/>
      <c r="N32" s="2"/>
      <c r="O32" s="2"/>
      <c r="P32" s="2"/>
      <c r="Q32" s="2"/>
      <c r="R32" s="2"/>
      <c r="S32" s="2"/>
      <c r="T32" s="2"/>
      <c r="U32" s="2"/>
      <c r="V32" s="2"/>
      <c r="W32" s="2"/>
      <c r="X32" s="2"/>
      <c r="Y32" s="2"/>
      <c r="Z32" s="2"/>
      <c r="AA32" s="2"/>
      <c r="AB32" s="2"/>
      <c r="AC32" s="2"/>
      <c r="AD32" s="2"/>
      <c r="AE32" s="2"/>
    </row>
    <row r="33" spans="2:8" s="51" customFormat="1" ht="15.75" customHeight="1" thickBot="1" x14ac:dyDescent="0.3">
      <c r="B33" s="181"/>
      <c r="C33" s="245"/>
      <c r="D33" s="246" t="s">
        <v>52</v>
      </c>
      <c r="E33" s="182"/>
      <c r="F33" s="182"/>
      <c r="G33" s="182"/>
      <c r="H33" s="183"/>
    </row>
    <row r="34" spans="2:8" s="51" customFormat="1" ht="26.25" customHeight="1" thickBot="1" x14ac:dyDescent="0.4">
      <c r="B34" s="247">
        <v>7</v>
      </c>
      <c r="C34" s="248" t="s">
        <v>53</v>
      </c>
      <c r="D34" s="161" t="s">
        <v>195</v>
      </c>
      <c r="E34" s="185" t="s">
        <v>55</v>
      </c>
      <c r="F34" s="265">
        <v>0.55700000000000005</v>
      </c>
      <c r="G34" s="145">
        <v>0</v>
      </c>
      <c r="H34" s="256">
        <f t="shared" ref="H34" si="1">F34*G34</f>
        <v>0</v>
      </c>
    </row>
    <row r="35" spans="2:8" s="51" customFormat="1" ht="19.899999999999999" customHeight="1" thickBot="1" x14ac:dyDescent="0.4">
      <c r="B35" s="295" t="s">
        <v>66</v>
      </c>
      <c r="C35" s="296"/>
      <c r="D35" s="296"/>
      <c r="E35" s="296"/>
      <c r="F35" s="296"/>
      <c r="G35" s="297"/>
      <c r="H35" s="439">
        <f>SUM(H34)</f>
        <v>0</v>
      </c>
    </row>
    <row r="36" spans="2:8" s="51" customFormat="1" ht="16.149999999999999" customHeight="1" thickBot="1" x14ac:dyDescent="0.4">
      <c r="B36" s="64"/>
      <c r="C36" s="64"/>
      <c r="D36" s="27" t="s">
        <v>67</v>
      </c>
      <c r="E36" s="65"/>
      <c r="F36" s="66"/>
      <c r="G36" s="66"/>
      <c r="H36" s="67"/>
    </row>
    <row r="37" spans="2:8" s="51" customFormat="1" ht="76.5" customHeight="1" x14ac:dyDescent="0.35">
      <c r="B37" s="32">
        <v>8</v>
      </c>
      <c r="C37" s="33" t="s">
        <v>68</v>
      </c>
      <c r="D37" s="68" t="s">
        <v>69</v>
      </c>
      <c r="E37" s="69" t="s">
        <v>70</v>
      </c>
      <c r="F37" s="58">
        <v>122.04062499999999</v>
      </c>
      <c r="G37" s="147">
        <v>0</v>
      </c>
      <c r="H37" s="253">
        <f t="shared" ref="H37:H38" si="2">F37*G37</f>
        <v>0</v>
      </c>
    </row>
    <row r="38" spans="2:8" s="71" customFormat="1" ht="24" customHeight="1" thickBot="1" x14ac:dyDescent="0.4">
      <c r="B38" s="44">
        <v>9</v>
      </c>
      <c r="C38" s="112" t="s">
        <v>75</v>
      </c>
      <c r="D38" s="148" t="s">
        <v>76</v>
      </c>
      <c r="E38" s="73" t="s">
        <v>59</v>
      </c>
      <c r="F38" s="74">
        <v>234</v>
      </c>
      <c r="G38" s="146">
        <v>0</v>
      </c>
      <c r="H38" s="254">
        <f t="shared" si="2"/>
        <v>0</v>
      </c>
    </row>
    <row r="39" spans="2:8" s="51" customFormat="1" ht="21.75" customHeight="1" thickBot="1" x14ac:dyDescent="0.4">
      <c r="B39" s="292" t="s">
        <v>78</v>
      </c>
      <c r="C39" s="293"/>
      <c r="D39" s="293"/>
      <c r="E39" s="293"/>
      <c r="F39" s="293"/>
      <c r="G39" s="294"/>
      <c r="H39" s="431">
        <f>SUM(H37:H38)</f>
        <v>0</v>
      </c>
    </row>
    <row r="40" spans="2:8" s="51" customFormat="1" ht="16.899999999999999" customHeight="1" thickBot="1" x14ac:dyDescent="0.4">
      <c r="B40" s="75"/>
      <c r="C40" s="76"/>
      <c r="D40" s="27" t="s">
        <v>79</v>
      </c>
      <c r="E40" s="77"/>
      <c r="F40" s="78"/>
      <c r="G40" s="78"/>
      <c r="H40" s="79"/>
    </row>
    <row r="41" spans="2:8" s="51" customFormat="1" ht="54.75" customHeight="1" x14ac:dyDescent="0.35">
      <c r="B41" s="32">
        <v>10</v>
      </c>
      <c r="C41" s="33" t="s">
        <v>77</v>
      </c>
      <c r="D41" s="57" t="s">
        <v>80</v>
      </c>
      <c r="E41" s="35" t="s">
        <v>70</v>
      </c>
      <c r="F41" s="58">
        <v>73</v>
      </c>
      <c r="G41" s="147">
        <v>0</v>
      </c>
      <c r="H41" s="253">
        <f t="shared" ref="H41:H44" si="3">F41*G41</f>
        <v>0</v>
      </c>
    </row>
    <row r="42" spans="2:8" s="51" customFormat="1" ht="34.5" customHeight="1" x14ac:dyDescent="0.35">
      <c r="B42" s="37">
        <f>B41+1</f>
        <v>11</v>
      </c>
      <c r="C42" s="42" t="s">
        <v>77</v>
      </c>
      <c r="D42" s="63" t="s">
        <v>198</v>
      </c>
      <c r="E42" s="70" t="s">
        <v>70</v>
      </c>
      <c r="F42" s="59">
        <v>35.1</v>
      </c>
      <c r="G42" s="145">
        <v>0</v>
      </c>
      <c r="H42" s="249">
        <f t="shared" si="3"/>
        <v>0</v>
      </c>
    </row>
    <row r="43" spans="2:8" s="51" customFormat="1" ht="43.5" customHeight="1" x14ac:dyDescent="0.35">
      <c r="B43" s="37">
        <f t="shared" ref="B43:B44" si="4">B42+1</f>
        <v>12</v>
      </c>
      <c r="C43" s="42" t="s">
        <v>81</v>
      </c>
      <c r="D43" s="61" t="s">
        <v>196</v>
      </c>
      <c r="E43" s="40" t="s">
        <v>59</v>
      </c>
      <c r="F43" s="59">
        <v>195.26499999999999</v>
      </c>
      <c r="G43" s="145">
        <v>0</v>
      </c>
      <c r="H43" s="249">
        <f t="shared" si="3"/>
        <v>0</v>
      </c>
    </row>
    <row r="44" spans="2:8" s="51" customFormat="1" ht="36.75" customHeight="1" thickBot="1" x14ac:dyDescent="0.4">
      <c r="B44" s="44">
        <f t="shared" si="4"/>
        <v>13</v>
      </c>
      <c r="C44" s="112" t="s">
        <v>86</v>
      </c>
      <c r="D44" s="113" t="s">
        <v>197</v>
      </c>
      <c r="E44" s="46" t="s">
        <v>61</v>
      </c>
      <c r="F44" s="74">
        <v>56</v>
      </c>
      <c r="G44" s="146">
        <v>0</v>
      </c>
      <c r="H44" s="254">
        <f t="shared" si="3"/>
        <v>0</v>
      </c>
    </row>
    <row r="45" spans="2:8" s="51" customFormat="1" ht="16.149999999999999" customHeight="1" thickBot="1" x14ac:dyDescent="0.3">
      <c r="B45" s="327" t="s">
        <v>90</v>
      </c>
      <c r="C45" s="328"/>
      <c r="D45" s="328"/>
      <c r="E45" s="328"/>
      <c r="F45" s="328"/>
      <c r="G45" s="329"/>
      <c r="H45" s="431">
        <f>SUM(H41:H44)</f>
        <v>0</v>
      </c>
    </row>
    <row r="46" spans="2:8" s="51" customFormat="1" ht="16.149999999999999" customHeight="1" thickBot="1" x14ac:dyDescent="0.3">
      <c r="B46" s="225"/>
      <c r="C46" s="226"/>
      <c r="D46" s="226"/>
      <c r="E46" s="226"/>
      <c r="F46" s="226"/>
      <c r="G46" s="226"/>
      <c r="H46" s="230"/>
    </row>
    <row r="47" spans="2:8" s="2" customFormat="1" ht="19.5" customHeight="1" thickBot="1" x14ac:dyDescent="0.3">
      <c r="B47" s="25"/>
      <c r="C47" s="122"/>
      <c r="D47" s="330" t="s">
        <v>200</v>
      </c>
      <c r="E47" s="331"/>
      <c r="F47" s="331"/>
      <c r="G47" s="332"/>
      <c r="H47" s="123"/>
    </row>
    <row r="48" spans="2:8" s="2" customFormat="1" ht="19.5" customHeight="1" x14ac:dyDescent="0.25">
      <c r="B48" s="6"/>
      <c r="C48" s="7"/>
      <c r="D48" s="124" t="s">
        <v>322</v>
      </c>
      <c r="E48" s="407"/>
      <c r="F48" s="407"/>
      <c r="G48" s="407"/>
      <c r="H48" s="447">
        <f>H31</f>
        <v>0</v>
      </c>
    </row>
    <row r="49" spans="1:8" s="2" customFormat="1" ht="19.5" customHeight="1" x14ac:dyDescent="0.35">
      <c r="B49" s="8"/>
      <c r="C49" s="9"/>
      <c r="D49" s="126" t="s">
        <v>120</v>
      </c>
      <c r="E49" s="126"/>
      <c r="F49" s="127"/>
      <c r="G49" s="128"/>
      <c r="H49" s="249">
        <f>H35</f>
        <v>0</v>
      </c>
    </row>
    <row r="50" spans="1:8" s="2" customFormat="1" ht="18.75" x14ac:dyDescent="0.35">
      <c r="B50" s="129"/>
      <c r="C50" s="130"/>
      <c r="D50" s="126" t="s">
        <v>121</v>
      </c>
      <c r="E50" s="131"/>
      <c r="F50" s="127"/>
      <c r="G50" s="128"/>
      <c r="H50" s="249">
        <f>H39</f>
        <v>0</v>
      </c>
    </row>
    <row r="51" spans="1:8" s="51" customFormat="1" ht="25.5" customHeight="1" thickBot="1" x14ac:dyDescent="0.4">
      <c r="B51" s="135"/>
      <c r="C51" s="113"/>
      <c r="D51" s="159" t="s">
        <v>122</v>
      </c>
      <c r="E51" s="159"/>
      <c r="F51" s="160"/>
      <c r="G51" s="159"/>
      <c r="H51" s="254">
        <f>H45</f>
        <v>0</v>
      </c>
    </row>
    <row r="52" spans="1:8" s="51" customFormat="1" ht="19.899999999999999" customHeight="1" thickBot="1" x14ac:dyDescent="0.4">
      <c r="B52" s="223"/>
      <c r="C52" s="224"/>
      <c r="D52" s="333" t="s">
        <v>201</v>
      </c>
      <c r="E52" s="333"/>
      <c r="F52" s="333"/>
      <c r="G52" s="334"/>
      <c r="H52" s="259">
        <f>SUM(H48:H51)</f>
        <v>0</v>
      </c>
    </row>
    <row r="53" spans="1:8" s="51" customFormat="1" ht="19.899999999999999" customHeight="1" thickBot="1" x14ac:dyDescent="0.4">
      <c r="B53" s="138"/>
      <c r="C53" s="139"/>
      <c r="D53" s="258"/>
      <c r="E53" s="258"/>
      <c r="F53" s="258"/>
      <c r="G53" s="258"/>
      <c r="H53" s="260"/>
    </row>
    <row r="54" spans="1:8" s="2" customFormat="1" ht="18.75" customHeight="1" thickBot="1" x14ac:dyDescent="0.4">
      <c r="A54" s="1"/>
      <c r="B54" s="271" t="s">
        <v>202</v>
      </c>
      <c r="C54" s="272"/>
      <c r="D54" s="272"/>
      <c r="E54" s="272"/>
      <c r="F54" s="272"/>
      <c r="G54" s="243"/>
      <c r="H54" s="244"/>
    </row>
    <row r="55" spans="1:8" s="2" customFormat="1" ht="48" customHeight="1" x14ac:dyDescent="0.35">
      <c r="A55" s="1"/>
      <c r="B55" s="6" t="s">
        <v>33</v>
      </c>
      <c r="C55" s="16" t="s">
        <v>34</v>
      </c>
      <c r="D55" s="16" t="s">
        <v>35</v>
      </c>
      <c r="E55" s="16" t="s">
        <v>36</v>
      </c>
      <c r="F55" s="17" t="s">
        <v>37</v>
      </c>
      <c r="G55" s="18" t="s">
        <v>38</v>
      </c>
      <c r="H55" s="19" t="s">
        <v>39</v>
      </c>
    </row>
    <row r="56" spans="1:8" s="2" customFormat="1" ht="27" customHeight="1" thickBot="1" x14ac:dyDescent="0.4">
      <c r="A56" s="1"/>
      <c r="B56" s="20">
        <v>1</v>
      </c>
      <c r="C56" s="21">
        <v>2</v>
      </c>
      <c r="D56" s="21">
        <v>3</v>
      </c>
      <c r="E56" s="21">
        <v>4</v>
      </c>
      <c r="F56" s="21">
        <v>5</v>
      </c>
      <c r="G56" s="22">
        <v>6</v>
      </c>
      <c r="H56" s="23">
        <v>7</v>
      </c>
    </row>
    <row r="57" spans="1:8" s="51" customFormat="1" ht="15.75" customHeight="1" thickBot="1" x14ac:dyDescent="0.3">
      <c r="B57" s="181"/>
      <c r="C57" s="245"/>
      <c r="D57" s="246" t="s">
        <v>52</v>
      </c>
      <c r="E57" s="182"/>
      <c r="F57" s="182"/>
      <c r="G57" s="182"/>
      <c r="H57" s="183"/>
    </row>
    <row r="58" spans="1:8" s="51" customFormat="1" ht="26.25" customHeight="1" thickBot="1" x14ac:dyDescent="0.4">
      <c r="B58" s="247">
        <v>7</v>
      </c>
      <c r="C58" s="248" t="s">
        <v>53</v>
      </c>
      <c r="D58" s="161" t="s">
        <v>195</v>
      </c>
      <c r="E58" s="185" t="s">
        <v>55</v>
      </c>
      <c r="F58" s="255">
        <v>0.75409999999999999</v>
      </c>
      <c r="G58" s="158">
        <v>0</v>
      </c>
      <c r="H58" s="440">
        <f>F58*G58</f>
        <v>0</v>
      </c>
    </row>
    <row r="59" spans="1:8" s="51" customFormat="1" ht="19.899999999999999" customHeight="1" thickBot="1" x14ac:dyDescent="0.4">
      <c r="B59" s="295" t="s">
        <v>66</v>
      </c>
      <c r="C59" s="296"/>
      <c r="D59" s="296"/>
      <c r="E59" s="296"/>
      <c r="F59" s="296"/>
      <c r="G59" s="297"/>
      <c r="H59" s="473">
        <f>SUM(H58:H58)</f>
        <v>0</v>
      </c>
    </row>
    <row r="60" spans="1:8" s="51" customFormat="1" ht="16.149999999999999" customHeight="1" thickBot="1" x14ac:dyDescent="0.4">
      <c r="B60" s="64"/>
      <c r="C60" s="64"/>
      <c r="D60" s="27" t="s">
        <v>67</v>
      </c>
      <c r="E60" s="65"/>
      <c r="F60" s="66"/>
      <c r="G60" s="66"/>
      <c r="H60" s="67"/>
    </row>
    <row r="61" spans="1:8" s="51" customFormat="1" ht="76.5" customHeight="1" x14ac:dyDescent="0.35">
      <c r="B61" s="32">
        <v>8</v>
      </c>
      <c r="C61" s="33" t="s">
        <v>68</v>
      </c>
      <c r="D61" s="68" t="s">
        <v>69</v>
      </c>
      <c r="E61" s="69" t="s">
        <v>70</v>
      </c>
      <c r="F61" s="58">
        <v>164.95937499999999</v>
      </c>
      <c r="G61" s="147">
        <v>0</v>
      </c>
      <c r="H61" s="253">
        <f>F61*G61</f>
        <v>0</v>
      </c>
    </row>
    <row r="62" spans="1:8" s="71" customFormat="1" ht="24" customHeight="1" thickBot="1" x14ac:dyDescent="0.4">
      <c r="B62" s="44">
        <v>9</v>
      </c>
      <c r="C62" s="112" t="s">
        <v>75</v>
      </c>
      <c r="D62" s="148" t="s">
        <v>76</v>
      </c>
      <c r="E62" s="73" t="s">
        <v>59</v>
      </c>
      <c r="F62" s="74">
        <v>302</v>
      </c>
      <c r="G62" s="146">
        <v>0</v>
      </c>
      <c r="H62" s="254">
        <f>F62*G62</f>
        <v>0</v>
      </c>
    </row>
    <row r="63" spans="1:8" s="51" customFormat="1" ht="21.75" customHeight="1" thickBot="1" x14ac:dyDescent="0.4">
      <c r="B63" s="292" t="s">
        <v>78</v>
      </c>
      <c r="C63" s="293"/>
      <c r="D63" s="293"/>
      <c r="E63" s="293"/>
      <c r="F63" s="293"/>
      <c r="G63" s="294"/>
      <c r="H63" s="473">
        <f>SUM(H61:H62)</f>
        <v>0</v>
      </c>
    </row>
    <row r="64" spans="1:8" s="51" customFormat="1" ht="16.899999999999999" customHeight="1" thickBot="1" x14ac:dyDescent="0.4">
      <c r="B64" s="75"/>
      <c r="C64" s="76"/>
      <c r="D64" s="27" t="s">
        <v>79</v>
      </c>
      <c r="E64" s="77"/>
      <c r="F64" s="78"/>
      <c r="G64" s="78"/>
      <c r="H64" s="79"/>
    </row>
    <row r="65" spans="1:8" s="51" customFormat="1" ht="54.75" customHeight="1" x14ac:dyDescent="0.35">
      <c r="B65" s="32">
        <v>10</v>
      </c>
      <c r="C65" s="33" t="s">
        <v>77</v>
      </c>
      <c r="D65" s="57" t="s">
        <v>80</v>
      </c>
      <c r="E65" s="35" t="s">
        <v>70</v>
      </c>
      <c r="F65" s="58">
        <v>98</v>
      </c>
      <c r="G65" s="147">
        <v>0</v>
      </c>
      <c r="H65" s="253">
        <f>F65*G65</f>
        <v>0</v>
      </c>
    </row>
    <row r="66" spans="1:8" s="51" customFormat="1" ht="34.5" customHeight="1" x14ac:dyDescent="0.35">
      <c r="B66" s="37">
        <f>B65+1</f>
        <v>11</v>
      </c>
      <c r="C66" s="42" t="s">
        <v>77</v>
      </c>
      <c r="D66" s="63" t="s">
        <v>198</v>
      </c>
      <c r="E66" s="70" t="s">
        <v>70</v>
      </c>
      <c r="F66" s="59">
        <v>45.3</v>
      </c>
      <c r="G66" s="145">
        <v>0</v>
      </c>
      <c r="H66" s="249">
        <f t="shared" ref="H66:H68" si="5">F66*G66</f>
        <v>0</v>
      </c>
    </row>
    <row r="67" spans="1:8" s="51" customFormat="1" ht="43.5" customHeight="1" x14ac:dyDescent="0.35">
      <c r="B67" s="37">
        <f t="shared" ref="B67:B68" si="6">B66+1</f>
        <v>12</v>
      </c>
      <c r="C67" s="42" t="s">
        <v>81</v>
      </c>
      <c r="D67" s="61" t="s">
        <v>196</v>
      </c>
      <c r="E67" s="40" t="s">
        <v>59</v>
      </c>
      <c r="F67" s="59">
        <v>263.935</v>
      </c>
      <c r="G67" s="145">
        <v>0</v>
      </c>
      <c r="H67" s="249">
        <f t="shared" si="5"/>
        <v>0</v>
      </c>
    </row>
    <row r="68" spans="1:8" s="51" customFormat="1" ht="36.75" customHeight="1" thickBot="1" x14ac:dyDescent="0.4">
      <c r="B68" s="44">
        <f t="shared" si="6"/>
        <v>13</v>
      </c>
      <c r="C68" s="112" t="s">
        <v>86</v>
      </c>
      <c r="D68" s="113" t="s">
        <v>197</v>
      </c>
      <c r="E68" s="46" t="s">
        <v>61</v>
      </c>
      <c r="F68" s="74">
        <v>76</v>
      </c>
      <c r="G68" s="146">
        <v>0</v>
      </c>
      <c r="H68" s="254">
        <f t="shared" si="5"/>
        <v>0</v>
      </c>
    </row>
    <row r="69" spans="1:8" s="51" customFormat="1" ht="20.25" customHeight="1" thickBot="1" x14ac:dyDescent="0.4">
      <c r="B69" s="327" t="s">
        <v>90</v>
      </c>
      <c r="C69" s="328"/>
      <c r="D69" s="328"/>
      <c r="E69" s="328"/>
      <c r="F69" s="328"/>
      <c r="G69" s="329"/>
      <c r="H69" s="474">
        <f>SUM(H65:H68)</f>
        <v>0</v>
      </c>
    </row>
    <row r="70" spans="1:8" s="51" customFormat="1" ht="16.149999999999999" customHeight="1" thickBot="1" x14ac:dyDescent="0.3">
      <c r="B70" s="225"/>
      <c r="C70" s="226"/>
      <c r="D70" s="226"/>
      <c r="E70" s="226"/>
      <c r="F70" s="226"/>
      <c r="G70" s="226"/>
      <c r="H70" s="230"/>
    </row>
    <row r="71" spans="1:8" s="2" customFormat="1" ht="19.5" customHeight="1" thickBot="1" x14ac:dyDescent="0.3">
      <c r="B71" s="25"/>
      <c r="C71" s="122"/>
      <c r="D71" s="330" t="s">
        <v>203</v>
      </c>
      <c r="E71" s="331"/>
      <c r="F71" s="331"/>
      <c r="G71" s="332"/>
      <c r="H71" s="123"/>
    </row>
    <row r="72" spans="1:8" s="2" customFormat="1" ht="19.5" customHeight="1" x14ac:dyDescent="0.35">
      <c r="B72" s="6"/>
      <c r="C72" s="7"/>
      <c r="D72" s="124" t="s">
        <v>120</v>
      </c>
      <c r="E72" s="124"/>
      <c r="F72" s="125"/>
      <c r="G72" s="252"/>
      <c r="H72" s="253">
        <f>H59</f>
        <v>0</v>
      </c>
    </row>
    <row r="73" spans="1:8" s="2" customFormat="1" ht="18.75" x14ac:dyDescent="0.35">
      <c r="B73" s="129"/>
      <c r="C73" s="130"/>
      <c r="D73" s="126" t="s">
        <v>121</v>
      </c>
      <c r="E73" s="131"/>
      <c r="F73" s="127"/>
      <c r="G73" s="128"/>
      <c r="H73" s="249">
        <f>H63</f>
        <v>0</v>
      </c>
    </row>
    <row r="74" spans="1:8" s="51" customFormat="1" ht="25.5" customHeight="1" thickBot="1" x14ac:dyDescent="0.4">
      <c r="B74" s="135"/>
      <c r="C74" s="113"/>
      <c r="D74" s="159" t="s">
        <v>122</v>
      </c>
      <c r="E74" s="159"/>
      <c r="F74" s="160"/>
      <c r="G74" s="159"/>
      <c r="H74" s="254">
        <f>H69</f>
        <v>0</v>
      </c>
    </row>
    <row r="75" spans="1:8" s="51" customFormat="1" ht="19.899999999999999" customHeight="1" thickBot="1" x14ac:dyDescent="0.4">
      <c r="B75" s="223"/>
      <c r="C75" s="224"/>
      <c r="D75" s="333" t="s">
        <v>204</v>
      </c>
      <c r="E75" s="333"/>
      <c r="F75" s="333"/>
      <c r="G75" s="334"/>
      <c r="H75" s="259">
        <f>SUM(H72:H74)</f>
        <v>0</v>
      </c>
    </row>
    <row r="76" spans="1:8" s="51" customFormat="1" ht="19.899999999999999" customHeight="1" thickBot="1" x14ac:dyDescent="0.4">
      <c r="B76" s="138"/>
      <c r="C76" s="139"/>
      <c r="D76" s="258"/>
      <c r="E76" s="258"/>
      <c r="F76" s="258"/>
      <c r="G76" s="258"/>
      <c r="H76" s="260"/>
    </row>
    <row r="77" spans="1:8" s="2" customFormat="1" ht="18.75" customHeight="1" thickBot="1" x14ac:dyDescent="0.4">
      <c r="A77" s="1"/>
      <c r="B77" s="271" t="s">
        <v>205</v>
      </c>
      <c r="C77" s="272"/>
      <c r="D77" s="272"/>
      <c r="E77" s="272"/>
      <c r="F77" s="272"/>
      <c r="G77" s="243"/>
      <c r="H77" s="244"/>
    </row>
    <row r="78" spans="1:8" s="2" customFormat="1" ht="48" customHeight="1" x14ac:dyDescent="0.35">
      <c r="A78" s="1"/>
      <c r="B78" s="6" t="s">
        <v>33</v>
      </c>
      <c r="C78" s="16" t="s">
        <v>34</v>
      </c>
      <c r="D78" s="16" t="s">
        <v>35</v>
      </c>
      <c r="E78" s="16" t="s">
        <v>36</v>
      </c>
      <c r="F78" s="17" t="s">
        <v>37</v>
      </c>
      <c r="G78" s="18" t="s">
        <v>38</v>
      </c>
      <c r="H78" s="19" t="s">
        <v>39</v>
      </c>
    </row>
    <row r="79" spans="1:8" s="2" customFormat="1" ht="27" customHeight="1" thickBot="1" x14ac:dyDescent="0.4">
      <c r="A79" s="1"/>
      <c r="B79" s="20">
        <v>1</v>
      </c>
      <c r="C79" s="21">
        <v>2</v>
      </c>
      <c r="D79" s="21">
        <v>3</v>
      </c>
      <c r="E79" s="21">
        <v>4</v>
      </c>
      <c r="F79" s="21">
        <v>5</v>
      </c>
      <c r="G79" s="22">
        <v>6</v>
      </c>
      <c r="H79" s="23">
        <v>7</v>
      </c>
    </row>
    <row r="80" spans="1:8" s="51" customFormat="1" ht="15.75" customHeight="1" thickBot="1" x14ac:dyDescent="0.3">
      <c r="B80" s="181"/>
      <c r="C80" s="245"/>
      <c r="D80" s="246" t="s">
        <v>52</v>
      </c>
      <c r="E80" s="182"/>
      <c r="F80" s="182"/>
      <c r="G80" s="182"/>
      <c r="H80" s="183"/>
    </row>
    <row r="81" spans="2:8" s="51" customFormat="1" ht="26.25" customHeight="1" thickBot="1" x14ac:dyDescent="0.4">
      <c r="B81" s="247">
        <v>7</v>
      </c>
      <c r="C81" s="248" t="s">
        <v>53</v>
      </c>
      <c r="D81" s="161" t="s">
        <v>195</v>
      </c>
      <c r="E81" s="185" t="s">
        <v>55</v>
      </c>
      <c r="F81" s="255">
        <v>0.18829000000000001</v>
      </c>
      <c r="G81" s="145">
        <v>0</v>
      </c>
      <c r="H81" s="256">
        <f t="shared" ref="H81" si="7">F81*G81</f>
        <v>0</v>
      </c>
    </row>
    <row r="82" spans="2:8" s="51" customFormat="1" ht="19.899999999999999" customHeight="1" thickBot="1" x14ac:dyDescent="0.4">
      <c r="B82" s="295" t="s">
        <v>66</v>
      </c>
      <c r="C82" s="296"/>
      <c r="D82" s="296"/>
      <c r="E82" s="296"/>
      <c r="F82" s="296"/>
      <c r="G82" s="297"/>
      <c r="H82" s="257">
        <f>SUM(H81)</f>
        <v>0</v>
      </c>
    </row>
    <row r="83" spans="2:8" s="51" customFormat="1" ht="16.149999999999999" customHeight="1" thickBot="1" x14ac:dyDescent="0.4">
      <c r="B83" s="64"/>
      <c r="C83" s="64"/>
      <c r="D83" s="27" t="s">
        <v>67</v>
      </c>
      <c r="E83" s="65"/>
      <c r="F83" s="66"/>
      <c r="G83" s="66"/>
      <c r="H83" s="67"/>
    </row>
    <row r="84" spans="2:8" s="51" customFormat="1" ht="76.5" customHeight="1" x14ac:dyDescent="0.35">
      <c r="B84" s="32">
        <v>8</v>
      </c>
      <c r="C84" s="33" t="s">
        <v>68</v>
      </c>
      <c r="D84" s="68" t="s">
        <v>69</v>
      </c>
      <c r="E84" s="69" t="s">
        <v>70</v>
      </c>
      <c r="F84" s="58">
        <v>411.88437499999998</v>
      </c>
      <c r="G84" s="147">
        <v>0</v>
      </c>
      <c r="H84" s="253">
        <f>F84*G84</f>
        <v>0</v>
      </c>
    </row>
    <row r="85" spans="2:8" s="71" customFormat="1" ht="24" customHeight="1" thickBot="1" x14ac:dyDescent="0.4">
      <c r="B85" s="44">
        <v>9</v>
      </c>
      <c r="C85" s="112" t="s">
        <v>75</v>
      </c>
      <c r="D85" s="148" t="s">
        <v>76</v>
      </c>
      <c r="E85" s="73" t="s">
        <v>59</v>
      </c>
      <c r="F85" s="74">
        <v>755</v>
      </c>
      <c r="G85" s="146">
        <v>0</v>
      </c>
      <c r="H85" s="254">
        <f>F85*G85</f>
        <v>0</v>
      </c>
    </row>
    <row r="86" spans="2:8" s="51" customFormat="1" ht="21.75" customHeight="1" thickBot="1" x14ac:dyDescent="0.4">
      <c r="B86" s="292" t="s">
        <v>78</v>
      </c>
      <c r="C86" s="293"/>
      <c r="D86" s="293"/>
      <c r="E86" s="293"/>
      <c r="F86" s="293"/>
      <c r="G86" s="294"/>
      <c r="H86" s="431">
        <f>SUM(H84:H85)</f>
        <v>0</v>
      </c>
    </row>
    <row r="87" spans="2:8" s="51" customFormat="1" ht="16.899999999999999" customHeight="1" thickBot="1" x14ac:dyDescent="0.4">
      <c r="B87" s="75"/>
      <c r="C87" s="76"/>
      <c r="D87" s="27" t="s">
        <v>79</v>
      </c>
      <c r="E87" s="77"/>
      <c r="F87" s="78"/>
      <c r="G87" s="78"/>
      <c r="H87" s="79"/>
    </row>
    <row r="88" spans="2:8" s="51" customFormat="1" ht="54.75" customHeight="1" x14ac:dyDescent="0.35">
      <c r="B88" s="32">
        <v>10</v>
      </c>
      <c r="C88" s="33" t="s">
        <v>77</v>
      </c>
      <c r="D88" s="57" t="s">
        <v>80</v>
      </c>
      <c r="E88" s="35" t="s">
        <v>70</v>
      </c>
      <c r="F88" s="58">
        <v>245</v>
      </c>
      <c r="G88" s="147">
        <v>0</v>
      </c>
      <c r="H88" s="253">
        <f>F88*G88</f>
        <v>0</v>
      </c>
    </row>
    <row r="89" spans="2:8" s="51" customFormat="1" ht="34.5" customHeight="1" x14ac:dyDescent="0.35">
      <c r="B89" s="37">
        <f>B88+1</f>
        <v>11</v>
      </c>
      <c r="C89" s="42" t="s">
        <v>77</v>
      </c>
      <c r="D89" s="63" t="s">
        <v>198</v>
      </c>
      <c r="E89" s="70" t="s">
        <v>70</v>
      </c>
      <c r="F89" s="59">
        <v>113.25</v>
      </c>
      <c r="G89" s="145">
        <v>0</v>
      </c>
      <c r="H89" s="249">
        <f t="shared" ref="H89:H91" si="8">F89*G89</f>
        <v>0</v>
      </c>
    </row>
    <row r="90" spans="2:8" s="51" customFormat="1" ht="43.5" customHeight="1" x14ac:dyDescent="0.35">
      <c r="B90" s="37">
        <f t="shared" ref="B90:B91" si="9">B89+1</f>
        <v>12</v>
      </c>
      <c r="C90" s="42" t="s">
        <v>81</v>
      </c>
      <c r="D90" s="61" t="s">
        <v>196</v>
      </c>
      <c r="E90" s="40" t="s">
        <v>59</v>
      </c>
      <c r="F90" s="59">
        <v>659.01499999999999</v>
      </c>
      <c r="G90" s="145">
        <v>0</v>
      </c>
      <c r="H90" s="249">
        <f t="shared" si="8"/>
        <v>0</v>
      </c>
    </row>
    <row r="91" spans="2:8" s="51" customFormat="1" ht="36.75" customHeight="1" thickBot="1" x14ac:dyDescent="0.4">
      <c r="B91" s="44">
        <f t="shared" si="9"/>
        <v>13</v>
      </c>
      <c r="C91" s="112" t="s">
        <v>86</v>
      </c>
      <c r="D91" s="113" t="s">
        <v>197</v>
      </c>
      <c r="E91" s="46" t="s">
        <v>61</v>
      </c>
      <c r="F91" s="74">
        <v>190</v>
      </c>
      <c r="G91" s="146">
        <v>0</v>
      </c>
      <c r="H91" s="254">
        <f t="shared" si="8"/>
        <v>0</v>
      </c>
    </row>
    <row r="92" spans="2:8" s="51" customFormat="1" ht="16.149999999999999" customHeight="1" thickBot="1" x14ac:dyDescent="0.3">
      <c r="B92" s="327" t="s">
        <v>90</v>
      </c>
      <c r="C92" s="328"/>
      <c r="D92" s="328"/>
      <c r="E92" s="328"/>
      <c r="F92" s="328"/>
      <c r="G92" s="329"/>
      <c r="H92" s="431">
        <f>SUM(H88:H91)</f>
        <v>0</v>
      </c>
    </row>
    <row r="93" spans="2:8" s="51" customFormat="1" ht="16.149999999999999" customHeight="1" thickBot="1" x14ac:dyDescent="0.3">
      <c r="B93" s="225"/>
      <c r="C93" s="226"/>
      <c r="D93" s="226"/>
      <c r="E93" s="226"/>
      <c r="F93" s="226"/>
      <c r="G93" s="226"/>
      <c r="H93" s="230"/>
    </row>
    <row r="94" spans="2:8" s="2" customFormat="1" ht="19.5" customHeight="1" thickBot="1" x14ac:dyDescent="0.3">
      <c r="B94" s="25"/>
      <c r="C94" s="122"/>
      <c r="D94" s="330" t="s">
        <v>206</v>
      </c>
      <c r="E94" s="331"/>
      <c r="F94" s="331"/>
      <c r="G94" s="332"/>
      <c r="H94" s="123"/>
    </row>
    <row r="95" spans="2:8" s="2" customFormat="1" ht="19.5" customHeight="1" x14ac:dyDescent="0.35">
      <c r="B95" s="6"/>
      <c r="C95" s="7"/>
      <c r="D95" s="124" t="s">
        <v>120</v>
      </c>
      <c r="E95" s="124"/>
      <c r="F95" s="125"/>
      <c r="G95" s="252"/>
      <c r="H95" s="253">
        <f>H82</f>
        <v>0</v>
      </c>
    </row>
    <row r="96" spans="2:8" s="2" customFormat="1" ht="18.75" x14ac:dyDescent="0.35">
      <c r="B96" s="129"/>
      <c r="C96" s="130"/>
      <c r="D96" s="126" t="s">
        <v>121</v>
      </c>
      <c r="E96" s="131"/>
      <c r="F96" s="127"/>
      <c r="G96" s="128"/>
      <c r="H96" s="249">
        <f>H86</f>
        <v>0</v>
      </c>
    </row>
    <row r="97" spans="1:8" s="51" customFormat="1" ht="25.5" customHeight="1" thickBot="1" x14ac:dyDescent="0.4">
      <c r="B97" s="135"/>
      <c r="C97" s="113"/>
      <c r="D97" s="159" t="s">
        <v>122</v>
      </c>
      <c r="E97" s="159"/>
      <c r="F97" s="160"/>
      <c r="G97" s="159"/>
      <c r="H97" s="254">
        <f>H92</f>
        <v>0</v>
      </c>
    </row>
    <row r="98" spans="1:8" s="51" customFormat="1" ht="19.899999999999999" customHeight="1" thickBot="1" x14ac:dyDescent="0.4">
      <c r="B98" s="223"/>
      <c r="C98" s="224"/>
      <c r="D98" s="333" t="s">
        <v>207</v>
      </c>
      <c r="E98" s="333"/>
      <c r="F98" s="333"/>
      <c r="G98" s="334"/>
      <c r="H98" s="259">
        <f>SUM(H95:H97)</f>
        <v>0</v>
      </c>
    </row>
    <row r="99" spans="1:8" s="51" customFormat="1" ht="19.899999999999999" customHeight="1" thickBot="1" x14ac:dyDescent="0.4">
      <c r="B99" s="138"/>
      <c r="C99" s="139"/>
      <c r="D99" s="258"/>
      <c r="E99" s="258"/>
      <c r="F99" s="258"/>
      <c r="G99" s="258"/>
      <c r="H99" s="260"/>
    </row>
    <row r="100" spans="1:8" s="2" customFormat="1" ht="18.75" customHeight="1" thickBot="1" x14ac:dyDescent="0.4">
      <c r="A100" s="1"/>
      <c r="B100" s="271" t="s">
        <v>208</v>
      </c>
      <c r="C100" s="272"/>
      <c r="D100" s="272"/>
      <c r="E100" s="272"/>
      <c r="F100" s="272"/>
      <c r="G100" s="243"/>
      <c r="H100" s="244"/>
    </row>
    <row r="101" spans="1:8" s="2" customFormat="1" ht="48" customHeight="1" x14ac:dyDescent="0.35">
      <c r="A101" s="1"/>
      <c r="B101" s="6" t="s">
        <v>33</v>
      </c>
      <c r="C101" s="16" t="s">
        <v>34</v>
      </c>
      <c r="D101" s="16" t="s">
        <v>35</v>
      </c>
      <c r="E101" s="16" t="s">
        <v>36</v>
      </c>
      <c r="F101" s="17" t="s">
        <v>37</v>
      </c>
      <c r="G101" s="18" t="s">
        <v>38</v>
      </c>
      <c r="H101" s="19" t="s">
        <v>39</v>
      </c>
    </row>
    <row r="102" spans="1:8" s="2" customFormat="1" ht="27" customHeight="1" thickBot="1" x14ac:dyDescent="0.4">
      <c r="A102" s="1"/>
      <c r="B102" s="20">
        <v>1</v>
      </c>
      <c r="C102" s="21">
        <v>2</v>
      </c>
      <c r="D102" s="21">
        <v>3</v>
      </c>
      <c r="E102" s="21">
        <v>4</v>
      </c>
      <c r="F102" s="21">
        <v>5</v>
      </c>
      <c r="G102" s="22">
        <v>6</v>
      </c>
      <c r="H102" s="23">
        <v>7</v>
      </c>
    </row>
    <row r="103" spans="1:8" s="51" customFormat="1" ht="15.75" customHeight="1" thickBot="1" x14ac:dyDescent="0.3">
      <c r="B103" s="181"/>
      <c r="C103" s="245"/>
      <c r="D103" s="246" t="s">
        <v>52</v>
      </c>
      <c r="E103" s="182"/>
      <c r="F103" s="182"/>
      <c r="G103" s="182"/>
      <c r="H103" s="183"/>
    </row>
    <row r="104" spans="1:8" s="51" customFormat="1" ht="26.25" customHeight="1" thickBot="1" x14ac:dyDescent="0.4">
      <c r="B104" s="247">
        <v>7</v>
      </c>
      <c r="C104" s="248" t="s">
        <v>53</v>
      </c>
      <c r="D104" s="161" t="s">
        <v>195</v>
      </c>
      <c r="E104" s="185" t="s">
        <v>55</v>
      </c>
      <c r="F104" s="255">
        <v>0.19153999999999999</v>
      </c>
      <c r="G104" s="158">
        <v>0</v>
      </c>
      <c r="H104" s="440">
        <f>F104*G104</f>
        <v>0</v>
      </c>
    </row>
    <row r="105" spans="1:8" s="51" customFormat="1" ht="19.899999999999999" customHeight="1" thickBot="1" x14ac:dyDescent="0.4">
      <c r="B105" s="295" t="s">
        <v>66</v>
      </c>
      <c r="C105" s="296"/>
      <c r="D105" s="296"/>
      <c r="E105" s="296"/>
      <c r="F105" s="296"/>
      <c r="G105" s="297"/>
      <c r="H105" s="439">
        <f>SUM(H104:H104)</f>
        <v>0</v>
      </c>
    </row>
    <row r="106" spans="1:8" s="51" customFormat="1" ht="16.149999999999999" customHeight="1" thickBot="1" x14ac:dyDescent="0.4">
      <c r="B106" s="64"/>
      <c r="C106" s="64"/>
      <c r="D106" s="27" t="s">
        <v>67</v>
      </c>
      <c r="E106" s="65"/>
      <c r="F106" s="66"/>
      <c r="G106" s="66"/>
      <c r="H106" s="67"/>
    </row>
    <row r="107" spans="1:8" s="51" customFormat="1" ht="76.5" customHeight="1" x14ac:dyDescent="0.35">
      <c r="B107" s="32">
        <v>8</v>
      </c>
      <c r="C107" s="33" t="s">
        <v>68</v>
      </c>
      <c r="D107" s="68" t="s">
        <v>69</v>
      </c>
      <c r="E107" s="69" t="s">
        <v>70</v>
      </c>
      <c r="F107" s="58">
        <v>418.99374999999998</v>
      </c>
      <c r="G107" s="147">
        <v>0</v>
      </c>
      <c r="H107" s="253">
        <f>F107*G107</f>
        <v>0</v>
      </c>
    </row>
    <row r="108" spans="1:8" s="71" customFormat="1" ht="24" customHeight="1" thickBot="1" x14ac:dyDescent="0.4">
      <c r="B108" s="44">
        <v>9</v>
      </c>
      <c r="C108" s="112" t="s">
        <v>75</v>
      </c>
      <c r="D108" s="148" t="s">
        <v>76</v>
      </c>
      <c r="E108" s="73" t="s">
        <v>59</v>
      </c>
      <c r="F108" s="74">
        <v>648</v>
      </c>
      <c r="G108" s="146">
        <v>0</v>
      </c>
      <c r="H108" s="254">
        <f>F108*G108</f>
        <v>0</v>
      </c>
    </row>
    <row r="109" spans="1:8" s="51" customFormat="1" ht="21.75" customHeight="1" thickBot="1" x14ac:dyDescent="0.4">
      <c r="B109" s="292" t="s">
        <v>78</v>
      </c>
      <c r="C109" s="293"/>
      <c r="D109" s="293"/>
      <c r="E109" s="293"/>
      <c r="F109" s="293"/>
      <c r="G109" s="294"/>
      <c r="H109" s="431">
        <f>SUM(H107:H108)</f>
        <v>0</v>
      </c>
    </row>
    <row r="110" spans="1:8" s="51" customFormat="1" ht="16.899999999999999" customHeight="1" thickBot="1" x14ac:dyDescent="0.4">
      <c r="B110" s="75"/>
      <c r="C110" s="76"/>
      <c r="D110" s="27" t="s">
        <v>79</v>
      </c>
      <c r="E110" s="77"/>
      <c r="F110" s="78"/>
      <c r="G110" s="78"/>
      <c r="H110" s="79"/>
    </row>
    <row r="111" spans="1:8" s="51" customFormat="1" ht="54.75" customHeight="1" x14ac:dyDescent="0.35">
      <c r="B111" s="32">
        <v>10</v>
      </c>
      <c r="C111" s="33" t="s">
        <v>77</v>
      </c>
      <c r="D111" s="57" t="s">
        <v>80</v>
      </c>
      <c r="E111" s="35" t="s">
        <v>70</v>
      </c>
      <c r="F111" s="58">
        <v>210</v>
      </c>
      <c r="G111" s="147">
        <v>0</v>
      </c>
      <c r="H111" s="253">
        <f t="shared" ref="H111" si="10">(F111*G111)</f>
        <v>0</v>
      </c>
    </row>
    <row r="112" spans="1:8" s="51" customFormat="1" ht="34.5" customHeight="1" x14ac:dyDescent="0.35">
      <c r="B112" s="37">
        <f>B111+1</f>
        <v>11</v>
      </c>
      <c r="C112" s="42" t="s">
        <v>77</v>
      </c>
      <c r="D112" s="63" t="s">
        <v>198</v>
      </c>
      <c r="E112" s="70" t="s">
        <v>70</v>
      </c>
      <c r="F112" s="59">
        <v>97.2</v>
      </c>
      <c r="G112" s="145">
        <v>0</v>
      </c>
      <c r="H112" s="249">
        <f>F112*G112</f>
        <v>0</v>
      </c>
    </row>
    <row r="113" spans="1:8" s="51" customFormat="1" ht="43.5" customHeight="1" x14ac:dyDescent="0.35">
      <c r="B113" s="37">
        <f t="shared" ref="B113:B114" si="11">B112+1</f>
        <v>12</v>
      </c>
      <c r="C113" s="42" t="s">
        <v>81</v>
      </c>
      <c r="D113" s="61" t="s">
        <v>196</v>
      </c>
      <c r="E113" s="40" t="s">
        <v>59</v>
      </c>
      <c r="F113" s="59">
        <v>670.39</v>
      </c>
      <c r="G113" s="145">
        <v>0</v>
      </c>
      <c r="H113" s="249">
        <f t="shared" ref="H113:H114" si="12">(F113*G113)</f>
        <v>0</v>
      </c>
    </row>
    <row r="114" spans="1:8" s="51" customFormat="1" ht="36.75" customHeight="1" thickBot="1" x14ac:dyDescent="0.4">
      <c r="B114" s="44">
        <f t="shared" si="11"/>
        <v>13</v>
      </c>
      <c r="C114" s="112" t="s">
        <v>86</v>
      </c>
      <c r="D114" s="113" t="s">
        <v>197</v>
      </c>
      <c r="E114" s="46" t="s">
        <v>61</v>
      </c>
      <c r="F114" s="74">
        <v>192</v>
      </c>
      <c r="G114" s="146">
        <v>0</v>
      </c>
      <c r="H114" s="254">
        <f t="shared" si="12"/>
        <v>0</v>
      </c>
    </row>
    <row r="115" spans="1:8" s="51" customFormat="1" ht="16.149999999999999" customHeight="1" thickBot="1" x14ac:dyDescent="0.3">
      <c r="B115" s="327" t="s">
        <v>90</v>
      </c>
      <c r="C115" s="328"/>
      <c r="D115" s="328"/>
      <c r="E115" s="328"/>
      <c r="F115" s="328"/>
      <c r="G115" s="329"/>
      <c r="H115" s="431">
        <f>SUM(H111:H114)</f>
        <v>0</v>
      </c>
    </row>
    <row r="116" spans="1:8" s="51" customFormat="1" ht="16.149999999999999" customHeight="1" thickBot="1" x14ac:dyDescent="0.3">
      <c r="B116" s="225"/>
      <c r="C116" s="226"/>
      <c r="D116" s="226"/>
      <c r="E116" s="226"/>
      <c r="F116" s="226"/>
      <c r="G116" s="226"/>
      <c r="H116" s="230"/>
    </row>
    <row r="117" spans="1:8" s="2" customFormat="1" ht="19.5" customHeight="1" thickBot="1" x14ac:dyDescent="0.3">
      <c r="B117" s="25"/>
      <c r="C117" s="122"/>
      <c r="D117" s="330" t="s">
        <v>209</v>
      </c>
      <c r="E117" s="331"/>
      <c r="F117" s="331"/>
      <c r="G117" s="332"/>
      <c r="H117" s="123"/>
    </row>
    <row r="118" spans="1:8" s="2" customFormat="1" ht="19.5" customHeight="1" x14ac:dyDescent="0.35">
      <c r="B118" s="6"/>
      <c r="C118" s="7"/>
      <c r="D118" s="124" t="s">
        <v>120</v>
      </c>
      <c r="E118" s="124"/>
      <c r="F118" s="125"/>
      <c r="G118" s="252"/>
      <c r="H118" s="253">
        <f>H105</f>
        <v>0</v>
      </c>
    </row>
    <row r="119" spans="1:8" s="2" customFormat="1" ht="18.75" x14ac:dyDescent="0.35">
      <c r="B119" s="129"/>
      <c r="C119" s="130"/>
      <c r="D119" s="126" t="s">
        <v>121</v>
      </c>
      <c r="E119" s="131"/>
      <c r="F119" s="127"/>
      <c r="G119" s="128"/>
      <c r="H119" s="249">
        <f>H109</f>
        <v>0</v>
      </c>
    </row>
    <row r="120" spans="1:8" s="51" customFormat="1" ht="25.5" customHeight="1" thickBot="1" x14ac:dyDescent="0.4">
      <c r="B120" s="135"/>
      <c r="C120" s="113"/>
      <c r="D120" s="159" t="s">
        <v>122</v>
      </c>
      <c r="E120" s="159"/>
      <c r="F120" s="160"/>
      <c r="G120" s="159"/>
      <c r="H120" s="254">
        <f>H115</f>
        <v>0</v>
      </c>
    </row>
    <row r="121" spans="1:8" s="51" customFormat="1" ht="19.899999999999999" customHeight="1" thickBot="1" x14ac:dyDescent="0.4">
      <c r="B121" s="223"/>
      <c r="C121" s="224"/>
      <c r="D121" s="333" t="s">
        <v>210</v>
      </c>
      <c r="E121" s="333"/>
      <c r="F121" s="333"/>
      <c r="G121" s="334"/>
      <c r="H121" s="259">
        <f>SUM(H118:H120)</f>
        <v>0</v>
      </c>
    </row>
    <row r="122" spans="1:8" s="51" customFormat="1" ht="19.899999999999999" customHeight="1" thickBot="1" x14ac:dyDescent="0.4">
      <c r="B122" s="138"/>
      <c r="C122" s="139"/>
      <c r="D122" s="258"/>
      <c r="E122" s="258"/>
      <c r="F122" s="258"/>
      <c r="G122" s="258"/>
      <c r="H122" s="260"/>
    </row>
    <row r="123" spans="1:8" s="2" customFormat="1" ht="18.75" customHeight="1" thickBot="1" x14ac:dyDescent="0.4">
      <c r="A123" s="1"/>
      <c r="B123" s="271" t="s">
        <v>211</v>
      </c>
      <c r="C123" s="272"/>
      <c r="D123" s="272"/>
      <c r="E123" s="272"/>
      <c r="F123" s="272"/>
      <c r="G123" s="243"/>
      <c r="H123" s="244"/>
    </row>
    <row r="124" spans="1:8" s="2" customFormat="1" ht="48" customHeight="1" x14ac:dyDescent="0.35">
      <c r="A124" s="1"/>
      <c r="B124" s="6" t="s">
        <v>33</v>
      </c>
      <c r="C124" s="16" t="s">
        <v>34</v>
      </c>
      <c r="D124" s="16" t="s">
        <v>35</v>
      </c>
      <c r="E124" s="16" t="s">
        <v>36</v>
      </c>
      <c r="F124" s="17" t="s">
        <v>37</v>
      </c>
      <c r="G124" s="18" t="s">
        <v>38</v>
      </c>
      <c r="H124" s="19" t="s">
        <v>39</v>
      </c>
    </row>
    <row r="125" spans="1:8" s="2" customFormat="1" ht="27" customHeight="1" thickBot="1" x14ac:dyDescent="0.4">
      <c r="A125" s="1"/>
      <c r="B125" s="20">
        <v>1</v>
      </c>
      <c r="C125" s="21">
        <v>2</v>
      </c>
      <c r="D125" s="21">
        <v>3</v>
      </c>
      <c r="E125" s="21">
        <v>4</v>
      </c>
      <c r="F125" s="21">
        <v>5</v>
      </c>
      <c r="G125" s="22">
        <v>6</v>
      </c>
      <c r="H125" s="23">
        <v>7</v>
      </c>
    </row>
    <row r="126" spans="1:8" s="51" customFormat="1" ht="15.75" customHeight="1" thickBot="1" x14ac:dyDescent="0.3">
      <c r="B126" s="181"/>
      <c r="C126" s="245"/>
      <c r="D126" s="246" t="s">
        <v>52</v>
      </c>
      <c r="E126" s="182"/>
      <c r="F126" s="182"/>
      <c r="G126" s="182"/>
      <c r="H126" s="183"/>
    </row>
    <row r="127" spans="1:8" s="51" customFormat="1" ht="26.25" customHeight="1" thickBot="1" x14ac:dyDescent="0.4">
      <c r="B127" s="247">
        <v>7</v>
      </c>
      <c r="C127" s="248" t="s">
        <v>53</v>
      </c>
      <c r="D127" s="161" t="s">
        <v>195</v>
      </c>
      <c r="E127" s="185" t="s">
        <v>55</v>
      </c>
      <c r="F127" s="255">
        <v>0.2215</v>
      </c>
      <c r="G127" s="157">
        <v>0</v>
      </c>
      <c r="H127" s="440">
        <f>F127*G127</f>
        <v>0</v>
      </c>
    </row>
    <row r="128" spans="1:8" s="51" customFormat="1" ht="19.899999999999999" customHeight="1" thickBot="1" x14ac:dyDescent="0.4">
      <c r="B128" s="295" t="s">
        <v>66</v>
      </c>
      <c r="C128" s="296"/>
      <c r="D128" s="296"/>
      <c r="E128" s="296"/>
      <c r="F128" s="296"/>
      <c r="G128" s="297"/>
      <c r="H128" s="439">
        <f>SUM(H127:H127)</f>
        <v>0</v>
      </c>
    </row>
    <row r="129" spans="2:8" s="51" customFormat="1" ht="16.149999999999999" customHeight="1" thickBot="1" x14ac:dyDescent="0.4">
      <c r="B129" s="64"/>
      <c r="C129" s="64"/>
      <c r="D129" s="27" t="s">
        <v>67</v>
      </c>
      <c r="E129" s="65"/>
      <c r="F129" s="66"/>
      <c r="G129" s="66"/>
      <c r="H129" s="67"/>
    </row>
    <row r="130" spans="2:8" s="51" customFormat="1" ht="76.5" customHeight="1" x14ac:dyDescent="0.35">
      <c r="B130" s="32">
        <v>8</v>
      </c>
      <c r="C130" s="33" t="s">
        <v>68</v>
      </c>
      <c r="D130" s="68" t="s">
        <v>69</v>
      </c>
      <c r="E130" s="69" t="s">
        <v>70</v>
      </c>
      <c r="F130" s="58">
        <v>484.53125</v>
      </c>
      <c r="G130" s="147">
        <v>0</v>
      </c>
      <c r="H130" s="253">
        <f>F130*G130</f>
        <v>0</v>
      </c>
    </row>
    <row r="131" spans="2:8" s="71" customFormat="1" ht="24" customHeight="1" thickBot="1" x14ac:dyDescent="0.4">
      <c r="B131" s="44">
        <v>9</v>
      </c>
      <c r="C131" s="112" t="s">
        <v>75</v>
      </c>
      <c r="D131" s="148" t="s">
        <v>76</v>
      </c>
      <c r="E131" s="73" t="s">
        <v>59</v>
      </c>
      <c r="F131" s="74">
        <v>886</v>
      </c>
      <c r="G131" s="146">
        <v>0</v>
      </c>
      <c r="H131" s="254">
        <f>F131*G131</f>
        <v>0</v>
      </c>
    </row>
    <row r="132" spans="2:8" s="51" customFormat="1" ht="21.75" customHeight="1" thickBot="1" x14ac:dyDescent="0.4">
      <c r="B132" s="292" t="s">
        <v>78</v>
      </c>
      <c r="C132" s="293"/>
      <c r="D132" s="293"/>
      <c r="E132" s="293"/>
      <c r="F132" s="293"/>
      <c r="G132" s="294"/>
      <c r="H132" s="431">
        <f>SUM(H130:H131)</f>
        <v>0</v>
      </c>
    </row>
    <row r="133" spans="2:8" s="51" customFormat="1" ht="16.899999999999999" customHeight="1" thickBot="1" x14ac:dyDescent="0.4">
      <c r="B133" s="75"/>
      <c r="C133" s="76"/>
      <c r="D133" s="27" t="s">
        <v>79</v>
      </c>
      <c r="E133" s="77"/>
      <c r="F133" s="78"/>
      <c r="G133" s="78"/>
      <c r="H133" s="79"/>
    </row>
    <row r="134" spans="2:8" s="51" customFormat="1" ht="54.75" customHeight="1" x14ac:dyDescent="0.35">
      <c r="B134" s="368">
        <v>10</v>
      </c>
      <c r="C134" s="475" t="s">
        <v>77</v>
      </c>
      <c r="D134" s="481" t="s">
        <v>80</v>
      </c>
      <c r="E134" s="147" t="s">
        <v>70</v>
      </c>
      <c r="F134" s="147">
        <v>320</v>
      </c>
      <c r="G134" s="147">
        <v>0</v>
      </c>
      <c r="H134" s="253">
        <f t="shared" ref="H134" si="13">(F134*G134)</f>
        <v>0</v>
      </c>
    </row>
    <row r="135" spans="2:8" s="51" customFormat="1" ht="34.5" customHeight="1" x14ac:dyDescent="0.35">
      <c r="B135" s="369">
        <f>B134+1</f>
        <v>11</v>
      </c>
      <c r="C135" s="479" t="s">
        <v>77</v>
      </c>
      <c r="D135" s="456" t="s">
        <v>198</v>
      </c>
      <c r="E135" s="480" t="s">
        <v>70</v>
      </c>
      <c r="F135" s="145">
        <v>132.9</v>
      </c>
      <c r="G135" s="145">
        <v>0</v>
      </c>
      <c r="H135" s="249">
        <f>F135*G135</f>
        <v>0</v>
      </c>
    </row>
    <row r="136" spans="2:8" s="51" customFormat="1" ht="43.5" customHeight="1" x14ac:dyDescent="0.35">
      <c r="B136" s="369">
        <f t="shared" ref="B136:B137" si="14">B135+1</f>
        <v>12</v>
      </c>
      <c r="C136" s="479" t="s">
        <v>81</v>
      </c>
      <c r="D136" s="451" t="s">
        <v>196</v>
      </c>
      <c r="E136" s="145" t="s">
        <v>59</v>
      </c>
      <c r="F136" s="145">
        <v>775.25</v>
      </c>
      <c r="G136" s="145">
        <v>0</v>
      </c>
      <c r="H136" s="249">
        <f t="shared" ref="H136:H137" si="15">(F136*G136)</f>
        <v>0</v>
      </c>
    </row>
    <row r="137" spans="2:8" s="51" customFormat="1" ht="36.75" customHeight="1" thickBot="1" x14ac:dyDescent="0.4">
      <c r="B137" s="366">
        <f t="shared" si="14"/>
        <v>13</v>
      </c>
      <c r="C137" s="477" t="s">
        <v>86</v>
      </c>
      <c r="D137" s="482" t="s">
        <v>197</v>
      </c>
      <c r="E137" s="146" t="s">
        <v>61</v>
      </c>
      <c r="F137" s="146">
        <v>222</v>
      </c>
      <c r="G137" s="146">
        <v>0</v>
      </c>
      <c r="H137" s="254">
        <f t="shared" si="15"/>
        <v>0</v>
      </c>
    </row>
    <row r="138" spans="2:8" s="51" customFormat="1" ht="16.149999999999999" customHeight="1" thickBot="1" x14ac:dyDescent="0.3">
      <c r="B138" s="327" t="s">
        <v>90</v>
      </c>
      <c r="C138" s="328"/>
      <c r="D138" s="328"/>
      <c r="E138" s="328"/>
      <c r="F138" s="328"/>
      <c r="G138" s="329"/>
      <c r="H138" s="50">
        <f>SUM(H134:H137)</f>
        <v>0</v>
      </c>
    </row>
    <row r="139" spans="2:8" s="51" customFormat="1" ht="16.149999999999999" customHeight="1" thickBot="1" x14ac:dyDescent="0.3">
      <c r="B139" s="225"/>
      <c r="C139" s="226"/>
      <c r="D139" s="226"/>
      <c r="E139" s="226"/>
      <c r="F139" s="226"/>
      <c r="G139" s="226"/>
      <c r="H139" s="230"/>
    </row>
    <row r="140" spans="2:8" s="2" customFormat="1" ht="19.5" customHeight="1" thickBot="1" x14ac:dyDescent="0.3">
      <c r="B140" s="25"/>
      <c r="C140" s="122"/>
      <c r="D140" s="330" t="s">
        <v>212</v>
      </c>
      <c r="E140" s="331"/>
      <c r="F140" s="331"/>
      <c r="G140" s="332"/>
      <c r="H140" s="123"/>
    </row>
    <row r="141" spans="2:8" s="2" customFormat="1" ht="19.5" customHeight="1" x14ac:dyDescent="0.35">
      <c r="B141" s="6"/>
      <c r="C141" s="7"/>
      <c r="D141" s="124" t="s">
        <v>120</v>
      </c>
      <c r="E141" s="124"/>
      <c r="F141" s="125"/>
      <c r="G141" s="252"/>
      <c r="H141" s="253">
        <f>H128</f>
        <v>0</v>
      </c>
    </row>
    <row r="142" spans="2:8" s="2" customFormat="1" ht="18.75" x14ac:dyDescent="0.35">
      <c r="B142" s="129"/>
      <c r="C142" s="130"/>
      <c r="D142" s="126" t="s">
        <v>121</v>
      </c>
      <c r="E142" s="131"/>
      <c r="F142" s="127"/>
      <c r="G142" s="128"/>
      <c r="H142" s="249">
        <f>H132</f>
        <v>0</v>
      </c>
    </row>
    <row r="143" spans="2:8" s="51" customFormat="1" ht="25.5" customHeight="1" thickBot="1" x14ac:dyDescent="0.4">
      <c r="B143" s="135"/>
      <c r="C143" s="113"/>
      <c r="D143" s="159" t="s">
        <v>122</v>
      </c>
      <c r="E143" s="159"/>
      <c r="F143" s="160"/>
      <c r="G143" s="159"/>
      <c r="H143" s="254">
        <f>H138</f>
        <v>0</v>
      </c>
    </row>
    <row r="144" spans="2:8" s="51" customFormat="1" ht="19.899999999999999" customHeight="1" thickBot="1" x14ac:dyDescent="0.4">
      <c r="B144" s="223"/>
      <c r="C144" s="224"/>
      <c r="D144" s="333" t="s">
        <v>213</v>
      </c>
      <c r="E144" s="333"/>
      <c r="F144" s="333"/>
      <c r="G144" s="334"/>
      <c r="H144" s="259">
        <f>SUM(H141:H143)</f>
        <v>0</v>
      </c>
    </row>
    <row r="145" spans="1:8" s="51" customFormat="1" ht="19.899999999999999" customHeight="1" thickBot="1" x14ac:dyDescent="0.4">
      <c r="B145" s="138"/>
      <c r="C145" s="139"/>
      <c r="D145" s="258"/>
      <c r="E145" s="258"/>
      <c r="F145" s="258"/>
      <c r="G145" s="258"/>
      <c r="H145" s="260"/>
    </row>
    <row r="146" spans="1:8" s="2" customFormat="1" ht="18.75" customHeight="1" thickBot="1" x14ac:dyDescent="0.4">
      <c r="A146" s="1"/>
      <c r="B146" s="271" t="s">
        <v>214</v>
      </c>
      <c r="C146" s="272"/>
      <c r="D146" s="272"/>
      <c r="E146" s="272"/>
      <c r="F146" s="272"/>
      <c r="G146" s="243"/>
      <c r="H146" s="244"/>
    </row>
    <row r="147" spans="1:8" s="2" customFormat="1" ht="48" customHeight="1" x14ac:dyDescent="0.35">
      <c r="A147" s="1"/>
      <c r="B147" s="6" t="s">
        <v>33</v>
      </c>
      <c r="C147" s="16" t="s">
        <v>34</v>
      </c>
      <c r="D147" s="16" t="s">
        <v>35</v>
      </c>
      <c r="E147" s="16" t="s">
        <v>36</v>
      </c>
      <c r="F147" s="17" t="s">
        <v>37</v>
      </c>
      <c r="G147" s="18" t="s">
        <v>38</v>
      </c>
      <c r="H147" s="19" t="s">
        <v>39</v>
      </c>
    </row>
    <row r="148" spans="1:8" s="2" customFormat="1" ht="27" customHeight="1" thickBot="1" x14ac:dyDescent="0.4">
      <c r="A148" s="1"/>
      <c r="B148" s="20">
        <v>1</v>
      </c>
      <c r="C148" s="21">
        <v>2</v>
      </c>
      <c r="D148" s="21">
        <v>3</v>
      </c>
      <c r="E148" s="21">
        <v>4</v>
      </c>
      <c r="F148" s="21">
        <v>5</v>
      </c>
      <c r="G148" s="22">
        <v>6</v>
      </c>
      <c r="H148" s="23">
        <v>7</v>
      </c>
    </row>
    <row r="149" spans="1:8" s="51" customFormat="1" ht="15.75" customHeight="1" thickBot="1" x14ac:dyDescent="0.3">
      <c r="B149" s="181"/>
      <c r="C149" s="245"/>
      <c r="D149" s="246" t="s">
        <v>52</v>
      </c>
      <c r="E149" s="182"/>
      <c r="F149" s="182"/>
      <c r="G149" s="182"/>
      <c r="H149" s="183"/>
    </row>
    <row r="150" spans="1:8" s="51" customFormat="1" ht="33" customHeight="1" thickBot="1" x14ac:dyDescent="0.4">
      <c r="B150" s="247">
        <v>7</v>
      </c>
      <c r="C150" s="248" t="s">
        <v>53</v>
      </c>
      <c r="D150" s="161" t="s">
        <v>195</v>
      </c>
      <c r="E150" s="185" t="s">
        <v>55</v>
      </c>
      <c r="F150" s="255">
        <v>0.26500000000000001</v>
      </c>
      <c r="G150" s="158">
        <v>0</v>
      </c>
      <c r="H150" s="440">
        <f>F150*G150</f>
        <v>0</v>
      </c>
    </row>
    <row r="151" spans="1:8" s="51" customFormat="1" ht="19.899999999999999" customHeight="1" thickBot="1" x14ac:dyDescent="0.4">
      <c r="B151" s="295" t="s">
        <v>66</v>
      </c>
      <c r="C151" s="296"/>
      <c r="D151" s="296"/>
      <c r="E151" s="296"/>
      <c r="F151" s="296"/>
      <c r="G151" s="297"/>
      <c r="H151" s="439">
        <f>SUM(H150:H150)</f>
        <v>0</v>
      </c>
    </row>
    <row r="152" spans="1:8" s="51" customFormat="1" ht="16.149999999999999" customHeight="1" thickBot="1" x14ac:dyDescent="0.4">
      <c r="B152" s="64"/>
      <c r="C152" s="64"/>
      <c r="D152" s="27" t="s">
        <v>67</v>
      </c>
      <c r="E152" s="65"/>
      <c r="F152" s="66"/>
      <c r="G152" s="66"/>
      <c r="H152" s="67"/>
    </row>
    <row r="153" spans="1:8" s="51" customFormat="1" ht="76.5" customHeight="1" x14ac:dyDescent="0.35">
      <c r="B153" s="368">
        <v>8</v>
      </c>
      <c r="C153" s="475" t="s">
        <v>68</v>
      </c>
      <c r="D153" s="460" t="s">
        <v>69</v>
      </c>
      <c r="E153" s="476" t="s">
        <v>70</v>
      </c>
      <c r="F153" s="147">
        <v>579.6875</v>
      </c>
      <c r="G153" s="147">
        <v>0</v>
      </c>
      <c r="H153" s="253">
        <f>F153*G153</f>
        <v>0</v>
      </c>
    </row>
    <row r="154" spans="1:8" s="71" customFormat="1" ht="24" customHeight="1" thickBot="1" x14ac:dyDescent="0.4">
      <c r="B154" s="366">
        <v>9</v>
      </c>
      <c r="C154" s="477" t="s">
        <v>75</v>
      </c>
      <c r="D154" s="458" t="s">
        <v>76</v>
      </c>
      <c r="E154" s="478" t="s">
        <v>59</v>
      </c>
      <c r="F154" s="146">
        <v>1061</v>
      </c>
      <c r="G154" s="146">
        <v>0</v>
      </c>
      <c r="H154" s="254">
        <f>F154*G154</f>
        <v>0</v>
      </c>
    </row>
    <row r="155" spans="1:8" s="51" customFormat="1" ht="21.75" customHeight="1" thickBot="1" x14ac:dyDescent="0.4">
      <c r="B155" s="292" t="s">
        <v>78</v>
      </c>
      <c r="C155" s="293"/>
      <c r="D155" s="293"/>
      <c r="E155" s="293"/>
      <c r="F155" s="293"/>
      <c r="G155" s="294"/>
      <c r="H155" s="431">
        <f>SUM(H153:H154)</f>
        <v>0</v>
      </c>
    </row>
    <row r="156" spans="1:8" s="51" customFormat="1" ht="16.899999999999999" customHeight="1" thickBot="1" x14ac:dyDescent="0.4">
      <c r="B156" s="75"/>
      <c r="C156" s="76"/>
      <c r="D156" s="27" t="s">
        <v>79</v>
      </c>
      <c r="E156" s="77"/>
      <c r="F156" s="78"/>
      <c r="G156" s="78"/>
      <c r="H156" s="79"/>
    </row>
    <row r="157" spans="1:8" s="51" customFormat="1" ht="54.75" customHeight="1" x14ac:dyDescent="0.35">
      <c r="B157" s="32">
        <v>10</v>
      </c>
      <c r="C157" s="33" t="s">
        <v>77</v>
      </c>
      <c r="D157" s="57" t="s">
        <v>80</v>
      </c>
      <c r="E157" s="35" t="s">
        <v>70</v>
      </c>
      <c r="F157" s="58">
        <v>345</v>
      </c>
      <c r="G157" s="147">
        <v>0</v>
      </c>
      <c r="H157" s="253">
        <f t="shared" ref="H157" si="16">(F157*G157)</f>
        <v>0</v>
      </c>
    </row>
    <row r="158" spans="1:8" s="51" customFormat="1" ht="34.5" customHeight="1" x14ac:dyDescent="0.35">
      <c r="B158" s="37">
        <f>B157+1</f>
        <v>11</v>
      </c>
      <c r="C158" s="42" t="s">
        <v>77</v>
      </c>
      <c r="D158" s="63" t="s">
        <v>198</v>
      </c>
      <c r="E158" s="70" t="s">
        <v>70</v>
      </c>
      <c r="F158" s="59">
        <v>159.15</v>
      </c>
      <c r="G158" s="145">
        <v>0</v>
      </c>
      <c r="H158" s="249">
        <f>F158*G158</f>
        <v>0</v>
      </c>
    </row>
    <row r="159" spans="1:8" s="51" customFormat="1" ht="43.5" customHeight="1" x14ac:dyDescent="0.35">
      <c r="B159" s="37">
        <f t="shared" ref="B159:B160" si="17">B158+1</f>
        <v>12</v>
      </c>
      <c r="C159" s="42" t="s">
        <v>81</v>
      </c>
      <c r="D159" s="61" t="s">
        <v>196</v>
      </c>
      <c r="E159" s="40" t="s">
        <v>59</v>
      </c>
      <c r="F159" s="59">
        <v>927.5</v>
      </c>
      <c r="G159" s="145">
        <v>0</v>
      </c>
      <c r="H159" s="249">
        <f t="shared" ref="H159:H160" si="18">(F159*G159)</f>
        <v>0</v>
      </c>
    </row>
    <row r="160" spans="1:8" s="51" customFormat="1" ht="36.75" customHeight="1" thickBot="1" x14ac:dyDescent="0.4">
      <c r="B160" s="44">
        <f t="shared" si="17"/>
        <v>13</v>
      </c>
      <c r="C160" s="112" t="s">
        <v>86</v>
      </c>
      <c r="D160" s="113" t="s">
        <v>197</v>
      </c>
      <c r="E160" s="46" t="s">
        <v>61</v>
      </c>
      <c r="F160" s="74">
        <v>265</v>
      </c>
      <c r="G160" s="146">
        <v>0</v>
      </c>
      <c r="H160" s="254">
        <f t="shared" si="18"/>
        <v>0</v>
      </c>
    </row>
    <row r="161" spans="1:8" s="51" customFormat="1" ht="16.149999999999999" customHeight="1" thickBot="1" x14ac:dyDescent="0.3">
      <c r="B161" s="327" t="s">
        <v>90</v>
      </c>
      <c r="C161" s="328"/>
      <c r="D161" s="328"/>
      <c r="E161" s="328"/>
      <c r="F161" s="328"/>
      <c r="G161" s="329"/>
      <c r="H161" s="431">
        <f>SUM(H157:H160)</f>
        <v>0</v>
      </c>
    </row>
    <row r="162" spans="1:8" s="51" customFormat="1" ht="16.149999999999999" customHeight="1" thickBot="1" x14ac:dyDescent="0.3">
      <c r="B162" s="225"/>
      <c r="C162" s="226"/>
      <c r="D162" s="226"/>
      <c r="E162" s="226"/>
      <c r="F162" s="226"/>
      <c r="G162" s="226"/>
      <c r="H162" s="230"/>
    </row>
    <row r="163" spans="1:8" s="2" customFormat="1" ht="19.5" customHeight="1" thickBot="1" x14ac:dyDescent="0.3">
      <c r="B163" s="25"/>
      <c r="C163" s="122"/>
      <c r="D163" s="330" t="s">
        <v>215</v>
      </c>
      <c r="E163" s="331"/>
      <c r="F163" s="331"/>
      <c r="G163" s="332"/>
      <c r="H163" s="123"/>
    </row>
    <row r="164" spans="1:8" s="2" customFormat="1" ht="19.5" customHeight="1" x14ac:dyDescent="0.35">
      <c r="B164" s="6"/>
      <c r="C164" s="7"/>
      <c r="D164" s="124" t="s">
        <v>120</v>
      </c>
      <c r="E164" s="124"/>
      <c r="F164" s="125"/>
      <c r="G164" s="252"/>
      <c r="H164" s="253">
        <f>H151</f>
        <v>0</v>
      </c>
    </row>
    <row r="165" spans="1:8" s="2" customFormat="1" ht="18.75" x14ac:dyDescent="0.35">
      <c r="B165" s="129"/>
      <c r="C165" s="130"/>
      <c r="D165" s="126" t="s">
        <v>121</v>
      </c>
      <c r="E165" s="131"/>
      <c r="F165" s="127"/>
      <c r="G165" s="128"/>
      <c r="H165" s="249">
        <f>H155</f>
        <v>0</v>
      </c>
    </row>
    <row r="166" spans="1:8" s="51" customFormat="1" ht="25.5" customHeight="1" thickBot="1" x14ac:dyDescent="0.4">
      <c r="B166" s="135"/>
      <c r="C166" s="113"/>
      <c r="D166" s="159" t="s">
        <v>122</v>
      </c>
      <c r="E166" s="159"/>
      <c r="F166" s="160"/>
      <c r="G166" s="159"/>
      <c r="H166" s="254">
        <f>H161</f>
        <v>0</v>
      </c>
    </row>
    <row r="167" spans="1:8" s="51" customFormat="1" ht="19.899999999999999" customHeight="1" thickBot="1" x14ac:dyDescent="0.4">
      <c r="B167" s="223"/>
      <c r="C167" s="224"/>
      <c r="D167" s="333" t="s">
        <v>216</v>
      </c>
      <c r="E167" s="333"/>
      <c r="F167" s="333"/>
      <c r="G167" s="334"/>
      <c r="H167" s="259">
        <f>SUM(H164:H166)</f>
        <v>0</v>
      </c>
    </row>
    <row r="168" spans="1:8" s="51" customFormat="1" ht="19.899999999999999" customHeight="1" thickBot="1" x14ac:dyDescent="0.4">
      <c r="B168" s="138"/>
      <c r="C168" s="139"/>
      <c r="D168" s="258"/>
      <c r="E168" s="258"/>
      <c r="F168" s="258"/>
      <c r="G168" s="258"/>
      <c r="H168" s="260"/>
    </row>
    <row r="169" spans="1:8" s="51" customFormat="1" ht="19.899999999999999" customHeight="1" thickBot="1" x14ac:dyDescent="0.4">
      <c r="B169" s="138"/>
      <c r="C169" s="139"/>
      <c r="D169" s="258"/>
      <c r="E169" s="258"/>
      <c r="F169" s="258"/>
      <c r="G169" s="258"/>
      <c r="H169" s="260"/>
    </row>
    <row r="170" spans="1:8" s="2" customFormat="1" ht="18.75" customHeight="1" thickBot="1" x14ac:dyDescent="0.4">
      <c r="A170" s="1"/>
      <c r="B170" s="271" t="s">
        <v>217</v>
      </c>
      <c r="C170" s="272"/>
      <c r="D170" s="272"/>
      <c r="E170" s="272"/>
      <c r="F170" s="272"/>
      <c r="G170" s="243"/>
      <c r="H170" s="244"/>
    </row>
    <row r="171" spans="1:8" s="2" customFormat="1" ht="48" customHeight="1" x14ac:dyDescent="0.35">
      <c r="A171" s="1"/>
      <c r="B171" s="6" t="s">
        <v>33</v>
      </c>
      <c r="C171" s="16" t="s">
        <v>34</v>
      </c>
      <c r="D171" s="16" t="s">
        <v>35</v>
      </c>
      <c r="E171" s="16" t="s">
        <v>36</v>
      </c>
      <c r="F171" s="17" t="s">
        <v>37</v>
      </c>
      <c r="G171" s="18" t="s">
        <v>38</v>
      </c>
      <c r="H171" s="19" t="s">
        <v>39</v>
      </c>
    </row>
    <row r="172" spans="1:8" s="2" customFormat="1" ht="27" customHeight="1" thickBot="1" x14ac:dyDescent="0.4">
      <c r="A172" s="1"/>
      <c r="B172" s="20">
        <v>1</v>
      </c>
      <c r="C172" s="21">
        <v>2</v>
      </c>
      <c r="D172" s="21">
        <v>3</v>
      </c>
      <c r="E172" s="21">
        <v>4</v>
      </c>
      <c r="F172" s="21">
        <v>5</v>
      </c>
      <c r="G172" s="22">
        <v>6</v>
      </c>
      <c r="H172" s="23">
        <v>7</v>
      </c>
    </row>
    <row r="173" spans="1:8" s="51" customFormat="1" ht="15.75" customHeight="1" thickBot="1" x14ac:dyDescent="0.3">
      <c r="B173" s="181"/>
      <c r="C173" s="245"/>
      <c r="D173" s="246" t="s">
        <v>52</v>
      </c>
      <c r="E173" s="182"/>
      <c r="F173" s="182"/>
      <c r="G173" s="182"/>
      <c r="H173" s="183"/>
    </row>
    <row r="174" spans="1:8" s="51" customFormat="1" ht="33" customHeight="1" thickBot="1" x14ac:dyDescent="0.4">
      <c r="B174" s="247">
        <v>7</v>
      </c>
      <c r="C174" s="248" t="s">
        <v>53</v>
      </c>
      <c r="D174" s="161" t="s">
        <v>195</v>
      </c>
      <c r="E174" s="185" t="s">
        <v>55</v>
      </c>
      <c r="F174" s="74">
        <v>0.17641000000000001</v>
      </c>
      <c r="G174" s="157">
        <v>0</v>
      </c>
      <c r="H174" s="440">
        <f>F174*G174</f>
        <v>0</v>
      </c>
    </row>
    <row r="175" spans="1:8" s="51" customFormat="1" ht="19.899999999999999" customHeight="1" thickBot="1" x14ac:dyDescent="0.4">
      <c r="B175" s="295" t="s">
        <v>66</v>
      </c>
      <c r="C175" s="296"/>
      <c r="D175" s="296"/>
      <c r="E175" s="296"/>
      <c r="F175" s="296"/>
      <c r="G175" s="297"/>
      <c r="H175" s="228">
        <f>SUM(H174:H174)</f>
        <v>0</v>
      </c>
    </row>
    <row r="176" spans="1:8" s="51" customFormat="1" ht="16.149999999999999" customHeight="1" x14ac:dyDescent="0.35">
      <c r="B176" s="64"/>
      <c r="C176" s="64"/>
      <c r="D176" s="27" t="s">
        <v>67</v>
      </c>
      <c r="E176" s="65"/>
      <c r="F176" s="66"/>
      <c r="G176" s="66"/>
      <c r="H176" s="67"/>
    </row>
    <row r="177" spans="2:8" s="51" customFormat="1" ht="76.5" customHeight="1" x14ac:dyDescent="0.35">
      <c r="B177" s="479">
        <v>8</v>
      </c>
      <c r="C177" s="479" t="s">
        <v>68</v>
      </c>
      <c r="D177" s="456" t="s">
        <v>69</v>
      </c>
      <c r="E177" s="480" t="s">
        <v>70</v>
      </c>
      <c r="F177" s="145">
        <v>385.89687499999997</v>
      </c>
      <c r="G177" s="145">
        <v>0</v>
      </c>
      <c r="H177" s="145">
        <f>F177*G177</f>
        <v>0</v>
      </c>
    </row>
    <row r="178" spans="2:8" s="71" customFormat="1" ht="24" customHeight="1" x14ac:dyDescent="0.35">
      <c r="B178" s="479">
        <v>9</v>
      </c>
      <c r="C178" s="479" t="s">
        <v>75</v>
      </c>
      <c r="D178" s="456" t="s">
        <v>76</v>
      </c>
      <c r="E178" s="480" t="s">
        <v>59</v>
      </c>
      <c r="F178" s="145">
        <v>706</v>
      </c>
      <c r="G178" s="145">
        <v>0</v>
      </c>
      <c r="H178" s="145">
        <f>F178*G178</f>
        <v>0</v>
      </c>
    </row>
    <row r="179" spans="2:8" s="51" customFormat="1" ht="21.75" customHeight="1" thickBot="1" x14ac:dyDescent="0.4">
      <c r="B179" s="292" t="s">
        <v>78</v>
      </c>
      <c r="C179" s="293"/>
      <c r="D179" s="293"/>
      <c r="E179" s="293"/>
      <c r="F179" s="293"/>
      <c r="G179" s="294"/>
      <c r="H179" s="431">
        <f>SUM(H177:H178)</f>
        <v>0</v>
      </c>
    </row>
    <row r="180" spans="2:8" s="51" customFormat="1" ht="16.899999999999999" customHeight="1" thickBot="1" x14ac:dyDescent="0.4">
      <c r="B180" s="75"/>
      <c r="C180" s="76"/>
      <c r="D180" s="27" t="s">
        <v>79</v>
      </c>
      <c r="E180" s="77"/>
      <c r="F180" s="78"/>
      <c r="G180" s="78"/>
      <c r="H180" s="79"/>
    </row>
    <row r="181" spans="2:8" s="51" customFormat="1" ht="54.75" customHeight="1" x14ac:dyDescent="0.35">
      <c r="B181" s="32">
        <v>10</v>
      </c>
      <c r="C181" s="33" t="s">
        <v>77</v>
      </c>
      <c r="D181" s="57" t="s">
        <v>80</v>
      </c>
      <c r="E181" s="35" t="s">
        <v>70</v>
      </c>
      <c r="F181" s="58">
        <v>230</v>
      </c>
      <c r="G181" s="147">
        <v>0</v>
      </c>
      <c r="H181" s="253">
        <f t="shared" ref="H181" si="19">(F181*G181)</f>
        <v>0</v>
      </c>
    </row>
    <row r="182" spans="2:8" s="51" customFormat="1" ht="34.5" customHeight="1" x14ac:dyDescent="0.35">
      <c r="B182" s="37">
        <f>B181+1</f>
        <v>11</v>
      </c>
      <c r="C182" s="42" t="s">
        <v>77</v>
      </c>
      <c r="D182" s="63" t="s">
        <v>198</v>
      </c>
      <c r="E182" s="70" t="s">
        <v>70</v>
      </c>
      <c r="F182" s="59">
        <v>105.89999999999999</v>
      </c>
      <c r="G182" s="145">
        <v>0</v>
      </c>
      <c r="H182" s="249">
        <f>F182*G182</f>
        <v>0</v>
      </c>
    </row>
    <row r="183" spans="2:8" s="51" customFormat="1" ht="43.5" customHeight="1" x14ac:dyDescent="0.35">
      <c r="B183" s="37">
        <f t="shared" ref="B183:B184" si="20">B182+1</f>
        <v>12</v>
      </c>
      <c r="C183" s="42" t="s">
        <v>81</v>
      </c>
      <c r="D183" s="61" t="s">
        <v>196</v>
      </c>
      <c r="E183" s="40" t="s">
        <v>59</v>
      </c>
      <c r="F183" s="59">
        <v>617.43499999999995</v>
      </c>
      <c r="G183" s="145">
        <v>0</v>
      </c>
      <c r="H183" s="249">
        <f t="shared" ref="H183:H184" si="21">(F183*G183)</f>
        <v>0</v>
      </c>
    </row>
    <row r="184" spans="2:8" s="51" customFormat="1" ht="36.75" customHeight="1" thickBot="1" x14ac:dyDescent="0.4">
      <c r="B184" s="44">
        <f t="shared" si="20"/>
        <v>13</v>
      </c>
      <c r="C184" s="112" t="s">
        <v>86</v>
      </c>
      <c r="D184" s="113" t="s">
        <v>197</v>
      </c>
      <c r="E184" s="46" t="s">
        <v>61</v>
      </c>
      <c r="F184" s="74">
        <v>180</v>
      </c>
      <c r="G184" s="146">
        <v>0</v>
      </c>
      <c r="H184" s="254">
        <f t="shared" si="21"/>
        <v>0</v>
      </c>
    </row>
    <row r="185" spans="2:8" s="51" customFormat="1" ht="16.149999999999999" customHeight="1" thickBot="1" x14ac:dyDescent="0.3">
      <c r="B185" s="327" t="s">
        <v>90</v>
      </c>
      <c r="C185" s="328"/>
      <c r="D185" s="328"/>
      <c r="E185" s="328"/>
      <c r="F185" s="328"/>
      <c r="G185" s="329"/>
      <c r="H185" s="431">
        <f>SUM(H181:H184)</f>
        <v>0</v>
      </c>
    </row>
    <row r="186" spans="2:8" s="51" customFormat="1" ht="16.149999999999999" customHeight="1" thickBot="1" x14ac:dyDescent="0.3">
      <c r="B186" s="225"/>
      <c r="C186" s="226"/>
      <c r="D186" s="226"/>
      <c r="E186" s="226"/>
      <c r="F186" s="226"/>
      <c r="G186" s="226"/>
      <c r="H186" s="230"/>
    </row>
    <row r="187" spans="2:8" s="2" customFormat="1" ht="19.5" customHeight="1" thickBot="1" x14ac:dyDescent="0.3">
      <c r="B187" s="25"/>
      <c r="C187" s="122"/>
      <c r="D187" s="330" t="s">
        <v>218</v>
      </c>
      <c r="E187" s="331"/>
      <c r="F187" s="331"/>
      <c r="G187" s="332"/>
      <c r="H187" s="123"/>
    </row>
    <row r="188" spans="2:8" s="2" customFormat="1" ht="19.5" customHeight="1" x14ac:dyDescent="0.35">
      <c r="B188" s="6"/>
      <c r="C188" s="7"/>
      <c r="D188" s="124" t="s">
        <v>120</v>
      </c>
      <c r="E188" s="124"/>
      <c r="F188" s="125"/>
      <c r="G188" s="252"/>
      <c r="H188" s="253">
        <f>H175</f>
        <v>0</v>
      </c>
    </row>
    <row r="189" spans="2:8" s="2" customFormat="1" ht="18.75" x14ac:dyDescent="0.35">
      <c r="B189" s="129"/>
      <c r="C189" s="130"/>
      <c r="D189" s="126" t="s">
        <v>121</v>
      </c>
      <c r="E189" s="131"/>
      <c r="F189" s="127"/>
      <c r="G189" s="128"/>
      <c r="H189" s="249">
        <f>H179</f>
        <v>0</v>
      </c>
    </row>
    <row r="190" spans="2:8" s="51" customFormat="1" ht="25.5" customHeight="1" thickBot="1" x14ac:dyDescent="0.4">
      <c r="B190" s="135"/>
      <c r="C190" s="113"/>
      <c r="D190" s="159" t="s">
        <v>122</v>
      </c>
      <c r="E190" s="159"/>
      <c r="F190" s="160"/>
      <c r="G190" s="159"/>
      <c r="H190" s="254">
        <f>H185</f>
        <v>0</v>
      </c>
    </row>
    <row r="191" spans="2:8" s="51" customFormat="1" ht="19.899999999999999" customHeight="1" thickBot="1" x14ac:dyDescent="0.4">
      <c r="B191" s="223"/>
      <c r="C191" s="224"/>
      <c r="D191" s="333" t="s">
        <v>219</v>
      </c>
      <c r="E191" s="333"/>
      <c r="F191" s="333"/>
      <c r="G191" s="334"/>
      <c r="H191" s="259">
        <f>SUM(H188:H190)</f>
        <v>0</v>
      </c>
    </row>
    <row r="192" spans="2:8" s="51" customFormat="1" ht="19.899999999999999" customHeight="1" thickBot="1" x14ac:dyDescent="0.4">
      <c r="B192" s="138"/>
      <c r="C192" s="139"/>
      <c r="D192" s="258"/>
      <c r="E192" s="258"/>
      <c r="F192" s="258"/>
      <c r="G192" s="258"/>
      <c r="H192" s="260"/>
    </row>
    <row r="193" spans="1:8" s="2" customFormat="1" ht="18.75" customHeight="1" thickBot="1" x14ac:dyDescent="0.4">
      <c r="A193" s="1"/>
      <c r="B193" s="271" t="s">
        <v>223</v>
      </c>
      <c r="C193" s="272"/>
      <c r="D193" s="272"/>
      <c r="E193" s="272"/>
      <c r="F193" s="272"/>
      <c r="G193" s="243"/>
      <c r="H193" s="244"/>
    </row>
    <row r="194" spans="1:8" s="2" customFormat="1" ht="48" customHeight="1" x14ac:dyDescent="0.35">
      <c r="A194" s="1"/>
      <c r="B194" s="6" t="s">
        <v>33</v>
      </c>
      <c r="C194" s="16" t="s">
        <v>34</v>
      </c>
      <c r="D194" s="16" t="s">
        <v>35</v>
      </c>
      <c r="E194" s="16" t="s">
        <v>36</v>
      </c>
      <c r="F194" s="17" t="s">
        <v>37</v>
      </c>
      <c r="G194" s="18" t="s">
        <v>38</v>
      </c>
      <c r="H194" s="19" t="s">
        <v>39</v>
      </c>
    </row>
    <row r="195" spans="1:8" s="2" customFormat="1" ht="27" customHeight="1" thickBot="1" x14ac:dyDescent="0.4">
      <c r="A195" s="1"/>
      <c r="B195" s="20">
        <v>1</v>
      </c>
      <c r="C195" s="21">
        <v>2</v>
      </c>
      <c r="D195" s="21">
        <v>3</v>
      </c>
      <c r="E195" s="21">
        <v>4</v>
      </c>
      <c r="F195" s="21">
        <v>5</v>
      </c>
      <c r="G195" s="22">
        <v>6</v>
      </c>
      <c r="H195" s="23">
        <v>7</v>
      </c>
    </row>
    <row r="196" spans="1:8" s="51" customFormat="1" ht="15.75" customHeight="1" thickBot="1" x14ac:dyDescent="0.3">
      <c r="B196" s="181"/>
      <c r="C196" s="245"/>
      <c r="D196" s="246" t="s">
        <v>52</v>
      </c>
      <c r="E196" s="182"/>
      <c r="F196" s="182"/>
      <c r="G196" s="182"/>
      <c r="H196" s="183"/>
    </row>
    <row r="197" spans="1:8" s="51" customFormat="1" ht="33" customHeight="1" thickBot="1" x14ac:dyDescent="0.4">
      <c r="B197" s="247">
        <v>7</v>
      </c>
      <c r="C197" s="248" t="s">
        <v>53</v>
      </c>
      <c r="D197" s="161" t="s">
        <v>195</v>
      </c>
      <c r="E197" s="185" t="s">
        <v>55</v>
      </c>
      <c r="F197" s="74">
        <v>0.62729999999999997</v>
      </c>
      <c r="G197" s="157">
        <v>0</v>
      </c>
      <c r="H197" s="440">
        <f>F197*G197</f>
        <v>0</v>
      </c>
    </row>
    <row r="198" spans="1:8" s="51" customFormat="1" ht="19.899999999999999" customHeight="1" thickBot="1" x14ac:dyDescent="0.4">
      <c r="B198" s="295" t="s">
        <v>66</v>
      </c>
      <c r="C198" s="296"/>
      <c r="D198" s="296"/>
      <c r="E198" s="296"/>
      <c r="F198" s="296"/>
      <c r="G198" s="297"/>
      <c r="H198" s="439">
        <f>SUM(H197:H197)</f>
        <v>0</v>
      </c>
    </row>
    <row r="199" spans="1:8" s="51" customFormat="1" ht="16.149999999999999" customHeight="1" thickBot="1" x14ac:dyDescent="0.4">
      <c r="B199" s="64"/>
      <c r="C199" s="64"/>
      <c r="D199" s="27" t="s">
        <v>67</v>
      </c>
      <c r="E199" s="65"/>
      <c r="F199" s="66"/>
      <c r="G199" s="66"/>
      <c r="H199" s="67"/>
    </row>
    <row r="200" spans="1:8" s="51" customFormat="1" ht="76.5" customHeight="1" x14ac:dyDescent="0.35">
      <c r="B200" s="32">
        <v>8</v>
      </c>
      <c r="C200" s="33" t="s">
        <v>68</v>
      </c>
      <c r="D200" s="68" t="s">
        <v>69</v>
      </c>
      <c r="E200" s="69" t="s">
        <v>70</v>
      </c>
      <c r="F200" s="58">
        <v>137.22</v>
      </c>
      <c r="G200" s="147">
        <v>0</v>
      </c>
      <c r="H200" s="253">
        <f>F200*G200</f>
        <v>0</v>
      </c>
    </row>
    <row r="201" spans="1:8" s="71" customFormat="1" ht="24" customHeight="1" thickBot="1" x14ac:dyDescent="0.4">
      <c r="B201" s="44">
        <v>9</v>
      </c>
      <c r="C201" s="112" t="s">
        <v>75</v>
      </c>
      <c r="D201" s="148" t="s">
        <v>76</v>
      </c>
      <c r="E201" s="73" t="s">
        <v>59</v>
      </c>
      <c r="F201" s="74">
        <v>250</v>
      </c>
      <c r="G201" s="146">
        <v>0</v>
      </c>
      <c r="H201" s="254">
        <f>F201*G201</f>
        <v>0</v>
      </c>
    </row>
    <row r="202" spans="1:8" s="51" customFormat="1" ht="21.75" customHeight="1" thickBot="1" x14ac:dyDescent="0.4">
      <c r="B202" s="292" t="s">
        <v>78</v>
      </c>
      <c r="C202" s="293"/>
      <c r="D202" s="293"/>
      <c r="E202" s="293"/>
      <c r="F202" s="293"/>
      <c r="G202" s="294"/>
      <c r="H202" s="431">
        <f>SUM(H200:H201)</f>
        <v>0</v>
      </c>
    </row>
    <row r="203" spans="1:8" s="51" customFormat="1" ht="16.899999999999999" customHeight="1" thickBot="1" x14ac:dyDescent="0.4">
      <c r="B203" s="75"/>
      <c r="C203" s="76"/>
      <c r="D203" s="27" t="s">
        <v>79</v>
      </c>
      <c r="E203" s="77"/>
      <c r="F203" s="78"/>
      <c r="G203" s="78"/>
      <c r="H203" s="79"/>
    </row>
    <row r="204" spans="1:8" s="51" customFormat="1" ht="54.75" customHeight="1" x14ac:dyDescent="0.35">
      <c r="B204" s="32">
        <v>10</v>
      </c>
      <c r="C204" s="33" t="s">
        <v>77</v>
      </c>
      <c r="D204" s="57" t="s">
        <v>80</v>
      </c>
      <c r="E204" s="35" t="s">
        <v>70</v>
      </c>
      <c r="F204" s="58">
        <v>82</v>
      </c>
      <c r="G204" s="147">
        <v>0</v>
      </c>
      <c r="H204" s="253">
        <f t="shared" ref="H204" si="22">(F204*G204)</f>
        <v>0</v>
      </c>
    </row>
    <row r="205" spans="1:8" s="51" customFormat="1" ht="34.5" customHeight="1" x14ac:dyDescent="0.35">
      <c r="B205" s="37">
        <f>B204+1</f>
        <v>11</v>
      </c>
      <c r="C205" s="42" t="s">
        <v>77</v>
      </c>
      <c r="D205" s="63" t="s">
        <v>198</v>
      </c>
      <c r="E205" s="70" t="s">
        <v>70</v>
      </c>
      <c r="F205" s="59">
        <v>37.5</v>
      </c>
      <c r="G205" s="145">
        <v>0</v>
      </c>
      <c r="H205" s="249">
        <f>F205*G205</f>
        <v>0</v>
      </c>
    </row>
    <row r="206" spans="1:8" s="51" customFormat="1" ht="43.5" customHeight="1" x14ac:dyDescent="0.35">
      <c r="B206" s="37">
        <f t="shared" ref="B206:B207" si="23">B205+1</f>
        <v>12</v>
      </c>
      <c r="C206" s="42" t="s">
        <v>81</v>
      </c>
      <c r="D206" s="61" t="s">
        <v>196</v>
      </c>
      <c r="E206" s="40" t="s">
        <v>59</v>
      </c>
      <c r="F206" s="59">
        <v>219.55</v>
      </c>
      <c r="G206" s="145">
        <v>0</v>
      </c>
      <c r="H206" s="249">
        <f t="shared" ref="H206:H207" si="24">(F206*G206)</f>
        <v>0</v>
      </c>
    </row>
    <row r="207" spans="1:8" s="51" customFormat="1" ht="36.75" customHeight="1" thickBot="1" x14ac:dyDescent="0.4">
      <c r="B207" s="44">
        <f t="shared" si="23"/>
        <v>13</v>
      </c>
      <c r="C207" s="112" t="s">
        <v>86</v>
      </c>
      <c r="D207" s="113" t="s">
        <v>197</v>
      </c>
      <c r="E207" s="46" t="s">
        <v>61</v>
      </c>
      <c r="F207" s="74">
        <v>63</v>
      </c>
      <c r="G207" s="146">
        <v>0</v>
      </c>
      <c r="H207" s="254">
        <f t="shared" si="24"/>
        <v>0</v>
      </c>
    </row>
    <row r="208" spans="1:8" s="51" customFormat="1" ht="25.5" customHeight="1" thickBot="1" x14ac:dyDescent="0.3">
      <c r="B208" s="327" t="s">
        <v>90</v>
      </c>
      <c r="C208" s="328"/>
      <c r="D208" s="328"/>
      <c r="E208" s="328"/>
      <c r="F208" s="328"/>
      <c r="G208" s="329"/>
      <c r="H208" s="431">
        <f>SUM(H204:H207)</f>
        <v>0</v>
      </c>
    </row>
    <row r="209" spans="1:9" s="51" customFormat="1" ht="16.149999999999999" customHeight="1" thickBot="1" x14ac:dyDescent="0.3">
      <c r="B209" s="225"/>
      <c r="C209" s="226"/>
      <c r="D209" s="226"/>
      <c r="E209" s="226"/>
      <c r="F209" s="226"/>
      <c r="G209" s="226"/>
      <c r="H209" s="230"/>
    </row>
    <row r="210" spans="1:9" s="2" customFormat="1" ht="19.5" customHeight="1" thickBot="1" x14ac:dyDescent="0.3">
      <c r="B210" s="25"/>
      <c r="C210" s="122"/>
      <c r="D210" s="330" t="s">
        <v>233</v>
      </c>
      <c r="E210" s="331"/>
      <c r="F210" s="331"/>
      <c r="G210" s="332"/>
      <c r="H210" s="123"/>
    </row>
    <row r="211" spans="1:9" s="2" customFormat="1" ht="19.5" customHeight="1" x14ac:dyDescent="0.35">
      <c r="B211" s="6"/>
      <c r="C211" s="7"/>
      <c r="D211" s="124" t="s">
        <v>120</v>
      </c>
      <c r="E211" s="124"/>
      <c r="F211" s="125"/>
      <c r="G211" s="252"/>
      <c r="H211" s="253">
        <f>H198</f>
        <v>0</v>
      </c>
    </row>
    <row r="212" spans="1:9" s="2" customFormat="1" ht="18.75" x14ac:dyDescent="0.35">
      <c r="B212" s="129"/>
      <c r="C212" s="130"/>
      <c r="D212" s="126" t="s">
        <v>121</v>
      </c>
      <c r="E212" s="131"/>
      <c r="F212" s="127"/>
      <c r="G212" s="128"/>
      <c r="H212" s="249">
        <f>H202</f>
        <v>0</v>
      </c>
    </row>
    <row r="213" spans="1:9" s="51" customFormat="1" ht="25.5" customHeight="1" thickBot="1" x14ac:dyDescent="0.4">
      <c r="B213" s="135"/>
      <c r="C213" s="113"/>
      <c r="D213" s="159" t="s">
        <v>122</v>
      </c>
      <c r="E213" s="159"/>
      <c r="F213" s="160"/>
      <c r="G213" s="159"/>
      <c r="H213" s="254">
        <f>H208</f>
        <v>0</v>
      </c>
    </row>
    <row r="214" spans="1:9" s="51" customFormat="1" ht="19.899999999999999" customHeight="1" thickBot="1" x14ac:dyDescent="0.4">
      <c r="B214" s="223"/>
      <c r="C214" s="224"/>
      <c r="D214" s="333" t="s">
        <v>232</v>
      </c>
      <c r="E214" s="333"/>
      <c r="F214" s="333"/>
      <c r="G214" s="334"/>
      <c r="H214" s="259">
        <f>SUM(H211:H213)</f>
        <v>0</v>
      </c>
    </row>
    <row r="215" spans="1:9" s="51" customFormat="1" ht="19.899999999999999" customHeight="1" thickBot="1" x14ac:dyDescent="0.4">
      <c r="B215" s="138"/>
      <c r="C215" s="139"/>
      <c r="D215" s="250"/>
      <c r="E215" s="258"/>
      <c r="F215" s="258"/>
      <c r="G215" s="258"/>
      <c r="H215" s="261"/>
    </row>
    <row r="216" spans="1:9" s="2" customFormat="1" ht="42.75" customHeight="1" thickBot="1" x14ac:dyDescent="0.4">
      <c r="B216" s="99"/>
      <c r="C216" s="100"/>
      <c r="D216" s="406" t="s">
        <v>320</v>
      </c>
      <c r="E216" s="272"/>
      <c r="F216" s="272"/>
      <c r="G216" s="272"/>
      <c r="H216" s="337"/>
    </row>
    <row r="217" spans="1:9" s="2" customFormat="1" ht="19.5" thickBot="1" x14ac:dyDescent="0.4">
      <c r="B217" s="104"/>
      <c r="C217" s="105"/>
      <c r="D217" s="106" t="s">
        <v>345</v>
      </c>
      <c r="E217" s="107"/>
      <c r="F217" s="102"/>
      <c r="G217" s="102"/>
      <c r="H217" s="108"/>
    </row>
    <row r="218" spans="1:9" s="2" customFormat="1" ht="75" x14ac:dyDescent="0.35">
      <c r="B218" s="109">
        <v>14</v>
      </c>
      <c r="C218" s="33" t="s">
        <v>108</v>
      </c>
      <c r="D218" s="57" t="s">
        <v>109</v>
      </c>
      <c r="E218" s="69" t="s">
        <v>64</v>
      </c>
      <c r="F218" s="58">
        <v>2</v>
      </c>
      <c r="G218" s="147">
        <v>0</v>
      </c>
      <c r="H218" s="253">
        <f t="shared" ref="H218:H222" si="25">(F218*G218)</f>
        <v>0</v>
      </c>
    </row>
    <row r="219" spans="1:9" s="2" customFormat="1" ht="75" x14ac:dyDescent="0.35">
      <c r="B219" s="10">
        <f t="shared" ref="B219:B222" si="26">B218+1</f>
        <v>15</v>
      </c>
      <c r="C219" s="42" t="s">
        <v>108</v>
      </c>
      <c r="D219" s="61" t="s">
        <v>343</v>
      </c>
      <c r="E219" s="70" t="s">
        <v>64</v>
      </c>
      <c r="F219" s="59">
        <v>29</v>
      </c>
      <c r="G219" s="145">
        <v>0</v>
      </c>
      <c r="H219" s="249">
        <f t="shared" si="25"/>
        <v>0</v>
      </c>
    </row>
    <row r="220" spans="1:9" s="2" customFormat="1" ht="56.25" x14ac:dyDescent="0.35">
      <c r="B220" s="10">
        <f t="shared" si="26"/>
        <v>16</v>
      </c>
      <c r="C220" s="42" t="s">
        <v>108</v>
      </c>
      <c r="D220" s="61" t="s">
        <v>344</v>
      </c>
      <c r="E220" s="70" t="s">
        <v>64</v>
      </c>
      <c r="F220" s="59">
        <v>27</v>
      </c>
      <c r="G220" s="145">
        <v>0</v>
      </c>
      <c r="H220" s="249">
        <f t="shared" si="25"/>
        <v>0</v>
      </c>
    </row>
    <row r="221" spans="1:9" s="2" customFormat="1" ht="75" x14ac:dyDescent="0.35">
      <c r="B221" s="10">
        <f t="shared" si="26"/>
        <v>17</v>
      </c>
      <c r="C221" s="42" t="s">
        <v>108</v>
      </c>
      <c r="D221" s="61" t="s">
        <v>134</v>
      </c>
      <c r="E221" s="70" t="s">
        <v>61</v>
      </c>
      <c r="F221" s="59">
        <v>158</v>
      </c>
      <c r="G221" s="145">
        <v>0</v>
      </c>
      <c r="H221" s="249">
        <f t="shared" si="25"/>
        <v>0</v>
      </c>
    </row>
    <row r="222" spans="1:9" ht="57" thickBot="1" x14ac:dyDescent="0.4">
      <c r="B222" s="12">
        <f t="shared" si="26"/>
        <v>18</v>
      </c>
      <c r="C222" s="112" t="s">
        <v>220</v>
      </c>
      <c r="D222" s="113" t="s">
        <v>221</v>
      </c>
      <c r="E222" s="73" t="s">
        <v>70</v>
      </c>
      <c r="F222" s="74">
        <v>3.52</v>
      </c>
      <c r="G222" s="146">
        <v>0</v>
      </c>
      <c r="H222" s="254">
        <f t="shared" si="25"/>
        <v>0</v>
      </c>
    </row>
    <row r="223" spans="1:9" s="2" customFormat="1" ht="19.5" customHeight="1" thickBot="1" x14ac:dyDescent="0.4">
      <c r="B223" s="288" t="s">
        <v>222</v>
      </c>
      <c r="C223" s="289"/>
      <c r="D223" s="289"/>
      <c r="E223" s="289"/>
      <c r="F223" s="289"/>
      <c r="G223" s="426"/>
      <c r="H223" s="431">
        <f>SUM(H218:H222)</f>
        <v>0</v>
      </c>
    </row>
    <row r="224" spans="1:9" s="56" customFormat="1" ht="19.899999999999999" customHeight="1" thickBot="1" x14ac:dyDescent="0.3">
      <c r="A224" s="51"/>
      <c r="B224" s="162"/>
      <c r="C224" s="162"/>
      <c r="D224" s="163"/>
      <c r="E224" s="163"/>
      <c r="F224" s="163"/>
      <c r="G224" s="163"/>
      <c r="H224" s="177"/>
      <c r="I224" s="51"/>
    </row>
    <row r="225" spans="1:9" ht="19.5" customHeight="1" thickBot="1" x14ac:dyDescent="0.4">
      <c r="A225" s="134"/>
      <c r="B225" s="412" t="s">
        <v>321</v>
      </c>
      <c r="C225" s="413"/>
      <c r="D225" s="413"/>
      <c r="E225" s="413"/>
      <c r="F225" s="413"/>
      <c r="G225" s="413"/>
      <c r="H225" s="414"/>
    </row>
    <row r="226" spans="1:9" s="2" customFormat="1" ht="21" customHeight="1" x14ac:dyDescent="0.35">
      <c r="A226" s="1"/>
      <c r="B226" s="408"/>
      <c r="C226" s="409">
        <v>1</v>
      </c>
      <c r="D226" s="124" t="s">
        <v>224</v>
      </c>
      <c r="E226" s="410"/>
      <c r="F226" s="411"/>
      <c r="G226" s="410"/>
      <c r="H226" s="262">
        <f>H52</f>
        <v>0</v>
      </c>
    </row>
    <row r="227" spans="1:9" s="2" customFormat="1" ht="16.5" customHeight="1" x14ac:dyDescent="0.35">
      <c r="A227" s="1"/>
      <c r="B227" s="132"/>
      <c r="C227" s="402">
        <f>C226+1</f>
        <v>2</v>
      </c>
      <c r="D227" s="126" t="s">
        <v>225</v>
      </c>
      <c r="E227" s="126"/>
      <c r="F227" s="126"/>
      <c r="G227" s="126"/>
      <c r="H227" s="263">
        <f>H75</f>
        <v>0</v>
      </c>
    </row>
    <row r="228" spans="1:9" s="2" customFormat="1" ht="26.25" customHeight="1" x14ac:dyDescent="0.35">
      <c r="A228" s="1"/>
      <c r="B228" s="132"/>
      <c r="C228" s="402">
        <f t="shared" ref="C228:C232" si="27">C227+1</f>
        <v>3</v>
      </c>
      <c r="D228" s="126" t="s">
        <v>226</v>
      </c>
      <c r="E228" s="126"/>
      <c r="F228" s="126"/>
      <c r="G228" s="126"/>
      <c r="H228" s="263">
        <f>H98</f>
        <v>0</v>
      </c>
    </row>
    <row r="229" spans="1:9" s="2" customFormat="1" ht="25.5" customHeight="1" x14ac:dyDescent="0.35">
      <c r="A229" s="1"/>
      <c r="B229" s="132"/>
      <c r="C229" s="402">
        <f t="shared" si="27"/>
        <v>4</v>
      </c>
      <c r="D229" s="126" t="s">
        <v>227</v>
      </c>
      <c r="E229" s="126"/>
      <c r="F229" s="126"/>
      <c r="G229" s="126"/>
      <c r="H229" s="263">
        <f>H121</f>
        <v>0</v>
      </c>
    </row>
    <row r="230" spans="1:9" s="2" customFormat="1" ht="25.5" customHeight="1" x14ac:dyDescent="0.35">
      <c r="A230" s="1"/>
      <c r="B230" s="132"/>
      <c r="C230" s="402">
        <f t="shared" si="27"/>
        <v>5</v>
      </c>
      <c r="D230" s="126" t="s">
        <v>228</v>
      </c>
      <c r="E230" s="126"/>
      <c r="F230" s="126"/>
      <c r="G230" s="126"/>
      <c r="H230" s="263">
        <f>H144</f>
        <v>0</v>
      </c>
    </row>
    <row r="231" spans="1:9" s="2" customFormat="1" ht="25.5" customHeight="1" x14ac:dyDescent="0.35">
      <c r="A231" s="1"/>
      <c r="B231" s="132"/>
      <c r="C231" s="402">
        <f t="shared" si="27"/>
        <v>6</v>
      </c>
      <c r="D231" s="126" t="s">
        <v>229</v>
      </c>
      <c r="E231" s="126"/>
      <c r="F231" s="126"/>
      <c r="G231" s="126"/>
      <c r="H231" s="263">
        <f>H167</f>
        <v>0</v>
      </c>
    </row>
    <row r="232" spans="1:9" s="2" customFormat="1" ht="25.5" customHeight="1" x14ac:dyDescent="0.35">
      <c r="A232" s="1"/>
      <c r="B232" s="132"/>
      <c r="C232" s="402">
        <f t="shared" si="27"/>
        <v>7</v>
      </c>
      <c r="D232" s="126" t="s">
        <v>230</v>
      </c>
      <c r="E232" s="126"/>
      <c r="F232" s="126"/>
      <c r="G232" s="126"/>
      <c r="H232" s="263">
        <f>H191</f>
        <v>0</v>
      </c>
    </row>
    <row r="233" spans="1:9" s="2" customFormat="1" ht="25.5" customHeight="1" x14ac:dyDescent="0.35">
      <c r="A233" s="1"/>
      <c r="B233" s="132"/>
      <c r="C233" s="402">
        <f>C232+1</f>
        <v>8</v>
      </c>
      <c r="D233" s="126" t="s">
        <v>231</v>
      </c>
      <c r="E233" s="126"/>
      <c r="F233" s="126"/>
      <c r="G233" s="126"/>
      <c r="H233" s="263">
        <f>H214</f>
        <v>0</v>
      </c>
    </row>
    <row r="234" spans="1:9" s="2" customFormat="1" ht="55.5" customHeight="1" thickBot="1" x14ac:dyDescent="0.4">
      <c r="A234" s="1"/>
      <c r="B234" s="135"/>
      <c r="C234" s="403">
        <f>C233+1</f>
        <v>9</v>
      </c>
      <c r="D234" s="136" t="s">
        <v>324</v>
      </c>
      <c r="E234" s="136"/>
      <c r="F234" s="136"/>
      <c r="G234" s="136"/>
      <c r="H234" s="186">
        <f>H223</f>
        <v>0</v>
      </c>
    </row>
    <row r="235" spans="1:9" s="2" customFormat="1" ht="33" customHeight="1" thickBot="1" x14ac:dyDescent="0.4">
      <c r="A235" s="1"/>
      <c r="B235" s="362" t="s">
        <v>318</v>
      </c>
      <c r="C235" s="281"/>
      <c r="D235" s="281"/>
      <c r="E235" s="281"/>
      <c r="F235" s="281"/>
      <c r="G235" s="282"/>
      <c r="H235" s="427">
        <f>SUM(H226:H234)</f>
        <v>0</v>
      </c>
    </row>
    <row r="236" spans="1:9" s="2" customFormat="1" ht="21.75" customHeight="1" x14ac:dyDescent="0.35">
      <c r="A236" s="1"/>
      <c r="B236" s="162"/>
      <c r="C236" s="162"/>
      <c r="D236" s="264"/>
      <c r="E236" s="264"/>
      <c r="F236" s="264"/>
      <c r="G236" s="264"/>
      <c r="H236" s="164"/>
    </row>
    <row r="237" spans="1:9" ht="18.75" x14ac:dyDescent="0.35">
      <c r="A237" s="85"/>
      <c r="B237" s="140"/>
      <c r="C237" s="140"/>
      <c r="D237" s="141" t="s">
        <v>128</v>
      </c>
      <c r="E237" s="140"/>
      <c r="F237" s="142"/>
      <c r="G237" s="143"/>
      <c r="I237"/>
    </row>
    <row r="238" spans="1:9" ht="18.75" x14ac:dyDescent="0.35">
      <c r="A238" s="85"/>
      <c r="B238" s="140"/>
      <c r="C238" s="140"/>
      <c r="D238" s="141" t="s">
        <v>129</v>
      </c>
      <c r="E238" s="140"/>
      <c r="F238" s="142"/>
      <c r="G238" s="143"/>
      <c r="H238" s="144"/>
      <c r="I238"/>
    </row>
    <row r="239" spans="1:9" ht="18.75" x14ac:dyDescent="0.35">
      <c r="A239" s="85"/>
      <c r="B239" s="140"/>
      <c r="C239" s="140"/>
      <c r="D239" s="141" t="s">
        <v>130</v>
      </c>
      <c r="E239" s="140"/>
      <c r="F239" s="142"/>
      <c r="G239" s="143"/>
      <c r="H239" s="144"/>
      <c r="I239"/>
    </row>
    <row r="247" spans="1:9" s="120" customFormat="1" x14ac:dyDescent="0.35">
      <c r="A247" s="1"/>
      <c r="B247" s="116"/>
      <c r="C247" s="116"/>
      <c r="D247" s="117"/>
      <c r="E247" s="116"/>
      <c r="F247" s="119"/>
      <c r="H247" s="121"/>
      <c r="I247" s="2"/>
    </row>
    <row r="248" spans="1:9" s="120" customFormat="1" x14ac:dyDescent="0.35">
      <c r="A248" s="1"/>
      <c r="B248" s="116"/>
      <c r="C248" s="116"/>
      <c r="D248" s="117"/>
      <c r="E248" s="116"/>
      <c r="F248" s="119"/>
      <c r="H248" s="121"/>
      <c r="I248" s="2"/>
    </row>
    <row r="249" spans="1:9" s="120" customFormat="1" x14ac:dyDescent="0.35">
      <c r="A249" s="1"/>
      <c r="B249" s="116"/>
      <c r="C249" s="116"/>
      <c r="D249" s="117"/>
      <c r="E249" s="116"/>
      <c r="F249" s="119"/>
      <c r="H249" s="121"/>
      <c r="I249" s="2"/>
    </row>
    <row r="250" spans="1:9" s="120" customFormat="1" x14ac:dyDescent="0.35">
      <c r="A250" s="1"/>
      <c r="B250" s="116"/>
      <c r="C250" s="116"/>
      <c r="D250" s="117"/>
      <c r="E250" s="116"/>
      <c r="F250" s="119"/>
      <c r="H250" s="121"/>
      <c r="I250" s="2"/>
    </row>
    <row r="251" spans="1:9" s="120" customFormat="1" x14ac:dyDescent="0.35">
      <c r="A251" s="1"/>
      <c r="B251" s="116"/>
      <c r="C251" s="116"/>
      <c r="D251" s="117"/>
      <c r="E251" s="116"/>
      <c r="F251" s="119"/>
      <c r="H251" s="121"/>
      <c r="I251" s="2"/>
    </row>
  </sheetData>
  <mergeCells count="72">
    <mergeCell ref="D12:H12"/>
    <mergeCell ref="B1:H1"/>
    <mergeCell ref="B2:H2"/>
    <mergeCell ref="B3:H3"/>
    <mergeCell ref="D4:H4"/>
    <mergeCell ref="D5:H5"/>
    <mergeCell ref="D6:H6"/>
    <mergeCell ref="D7:H7"/>
    <mergeCell ref="D8:H8"/>
    <mergeCell ref="D9:H9"/>
    <mergeCell ref="D10:H10"/>
    <mergeCell ref="D11:H11"/>
    <mergeCell ref="D13:H13"/>
    <mergeCell ref="D14:H14"/>
    <mergeCell ref="D15:H15"/>
    <mergeCell ref="D16:H16"/>
    <mergeCell ref="D17:H17"/>
    <mergeCell ref="D18:H18"/>
    <mergeCell ref="E31:G31"/>
    <mergeCell ref="D19:H19"/>
    <mergeCell ref="B69:G69"/>
    <mergeCell ref="B21:F21"/>
    <mergeCell ref="B35:G35"/>
    <mergeCell ref="B39:G39"/>
    <mergeCell ref="B45:G45"/>
    <mergeCell ref="D47:G47"/>
    <mergeCell ref="D52:G52"/>
    <mergeCell ref="B54:F54"/>
    <mergeCell ref="B59:G59"/>
    <mergeCell ref="B63:G63"/>
    <mergeCell ref="B115:G115"/>
    <mergeCell ref="D71:G71"/>
    <mergeCell ref="D75:G75"/>
    <mergeCell ref="B77:F77"/>
    <mergeCell ref="B82:G82"/>
    <mergeCell ref="B86:G86"/>
    <mergeCell ref="B92:G92"/>
    <mergeCell ref="D94:G94"/>
    <mergeCell ref="D98:G98"/>
    <mergeCell ref="B100:F100"/>
    <mergeCell ref="B105:G105"/>
    <mergeCell ref="B109:G109"/>
    <mergeCell ref="B161:G161"/>
    <mergeCell ref="D117:G117"/>
    <mergeCell ref="D121:G121"/>
    <mergeCell ref="B123:F123"/>
    <mergeCell ref="B128:G128"/>
    <mergeCell ref="B132:G132"/>
    <mergeCell ref="B138:G138"/>
    <mergeCell ref="D140:G140"/>
    <mergeCell ref="D144:G144"/>
    <mergeCell ref="B146:F146"/>
    <mergeCell ref="B151:G151"/>
    <mergeCell ref="B155:G155"/>
    <mergeCell ref="B185:G185"/>
    <mergeCell ref="D163:G163"/>
    <mergeCell ref="D167:G167"/>
    <mergeCell ref="B170:F170"/>
    <mergeCell ref="B175:G175"/>
    <mergeCell ref="B179:G179"/>
    <mergeCell ref="D187:G187"/>
    <mergeCell ref="D191:G191"/>
    <mergeCell ref="D216:H216"/>
    <mergeCell ref="B223:G223"/>
    <mergeCell ref="B193:F193"/>
    <mergeCell ref="B198:G198"/>
    <mergeCell ref="B202:G202"/>
    <mergeCell ref="B208:G208"/>
    <mergeCell ref="D210:G210"/>
    <mergeCell ref="D214:G214"/>
    <mergeCell ref="B225:H225"/>
    <mergeCell ref="B235:G235"/>
  </mergeCells>
  <pageMargins left="0.70866141732283472" right="0.70866141732283472" top="0.74803149606299213" bottom="0.74803149606299213" header="0.31496062992125984" footer="0.31496062992125984"/>
  <pageSetup paperSize="9" scale="53" fitToHeight="0" orientation="portrait" r:id="rId1"/>
  <headerFooter>
    <oddHeader>&amp;CБАРАЊЕ ЗА ПОНУДИ - Тендер 5 - Дел 4 - Анекс 1
Реф. Бр.: LRCP-9034-MK-RFB-A.2.1.4 - Тендер 5 - Дел 4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Лозово&amp;CРеконструкција на 9 улици во населено место Милино&amp;R&amp;P/&amp;N</oddFooter>
  </headerFooter>
  <rowBreaks count="8" manualBreakCount="8">
    <brk id="15" max="8" man="1"/>
    <brk id="20" max="8" man="1"/>
    <brk id="53" max="8" man="1"/>
    <brk id="99" max="8" man="1"/>
    <brk id="122" max="8" man="1"/>
    <brk id="169" max="8" man="1"/>
    <brk id="215" max="8" man="1"/>
    <brk id="223" max="8"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25BD-8F17-4CBC-B4A5-A63E29C6C474}">
  <sheetPr>
    <tabColor theme="0"/>
    <pageSetUpPr fitToPage="1"/>
  </sheetPr>
  <dimension ref="B1:J14"/>
  <sheetViews>
    <sheetView tabSelected="1" view="pageBreakPreview" zoomScale="93" zoomScaleNormal="69" zoomScaleSheetLayoutView="93" workbookViewId="0">
      <selection activeCell="M11" sqref="M11"/>
    </sheetView>
  </sheetViews>
  <sheetFormatPr defaultRowHeight="15.75" x14ac:dyDescent="0.25"/>
  <cols>
    <col min="1" max="1" width="6.28515625" customWidth="1"/>
    <col min="2" max="6" width="9.140625" style="166" customWidth="1"/>
    <col min="7" max="7" width="18.85546875" style="166" customWidth="1"/>
    <col min="8" max="8" width="23" style="166" customWidth="1"/>
    <col min="9" max="9" width="27.85546875" customWidth="1"/>
    <col min="10" max="10" width="22.140625" customWidth="1"/>
    <col min="236" max="236" width="6.28515625" customWidth="1"/>
    <col min="237" max="241" width="9.140625" customWidth="1"/>
    <col min="242" max="242" width="20.85546875" customWidth="1"/>
    <col min="243" max="243" width="25" customWidth="1"/>
    <col min="492" max="492" width="6.28515625" customWidth="1"/>
    <col min="493" max="497" width="9.140625" customWidth="1"/>
    <col min="498" max="498" width="20.85546875" customWidth="1"/>
    <col min="499" max="499" width="25" customWidth="1"/>
    <col min="748" max="748" width="6.28515625" customWidth="1"/>
    <col min="749" max="753" width="9.140625" customWidth="1"/>
    <col min="754" max="754" width="20.85546875" customWidth="1"/>
    <col min="755" max="755" width="25" customWidth="1"/>
    <col min="1004" max="1004" width="6.28515625" customWidth="1"/>
    <col min="1005" max="1009" width="9.140625" customWidth="1"/>
    <col min="1010" max="1010" width="20.85546875" customWidth="1"/>
    <col min="1011" max="1011" width="25" customWidth="1"/>
    <col min="1260" max="1260" width="6.28515625" customWidth="1"/>
    <col min="1261" max="1265" width="9.140625" customWidth="1"/>
    <col min="1266" max="1266" width="20.85546875" customWidth="1"/>
    <col min="1267" max="1267" width="25" customWidth="1"/>
    <col min="1516" max="1516" width="6.28515625" customWidth="1"/>
    <col min="1517" max="1521" width="9.140625" customWidth="1"/>
    <col min="1522" max="1522" width="20.85546875" customWidth="1"/>
    <col min="1523" max="1523" width="25" customWidth="1"/>
    <col min="1772" max="1772" width="6.28515625" customWidth="1"/>
    <col min="1773" max="1777" width="9.140625" customWidth="1"/>
    <col min="1778" max="1778" width="20.85546875" customWidth="1"/>
    <col min="1779" max="1779" width="25" customWidth="1"/>
    <col min="2028" max="2028" width="6.28515625" customWidth="1"/>
    <col min="2029" max="2033" width="9.140625" customWidth="1"/>
    <col min="2034" max="2034" width="20.85546875" customWidth="1"/>
    <col min="2035" max="2035" width="25" customWidth="1"/>
    <col min="2284" max="2284" width="6.28515625" customWidth="1"/>
    <col min="2285" max="2289" width="9.140625" customWidth="1"/>
    <col min="2290" max="2290" width="20.85546875" customWidth="1"/>
    <col min="2291" max="2291" width="25" customWidth="1"/>
    <col min="2540" max="2540" width="6.28515625" customWidth="1"/>
    <col min="2541" max="2545" width="9.140625" customWidth="1"/>
    <col min="2546" max="2546" width="20.85546875" customWidth="1"/>
    <col min="2547" max="2547" width="25" customWidth="1"/>
    <col min="2796" max="2796" width="6.28515625" customWidth="1"/>
    <col min="2797" max="2801" width="9.140625" customWidth="1"/>
    <col min="2802" max="2802" width="20.85546875" customWidth="1"/>
    <col min="2803" max="2803" width="25" customWidth="1"/>
    <col min="3052" max="3052" width="6.28515625" customWidth="1"/>
    <col min="3053" max="3057" width="9.140625" customWidth="1"/>
    <col min="3058" max="3058" width="20.85546875" customWidth="1"/>
    <col min="3059" max="3059" width="25" customWidth="1"/>
    <col min="3308" max="3308" width="6.28515625" customWidth="1"/>
    <col min="3309" max="3313" width="9.140625" customWidth="1"/>
    <col min="3314" max="3314" width="20.85546875" customWidth="1"/>
    <col min="3315" max="3315" width="25" customWidth="1"/>
    <col min="3564" max="3564" width="6.28515625" customWidth="1"/>
    <col min="3565" max="3569" width="9.140625" customWidth="1"/>
    <col min="3570" max="3570" width="20.85546875" customWidth="1"/>
    <col min="3571" max="3571" width="25" customWidth="1"/>
    <col min="3820" max="3820" width="6.28515625" customWidth="1"/>
    <col min="3821" max="3825" width="9.140625" customWidth="1"/>
    <col min="3826" max="3826" width="20.85546875" customWidth="1"/>
    <col min="3827" max="3827" width="25" customWidth="1"/>
    <col min="4076" max="4076" width="6.28515625" customWidth="1"/>
    <col min="4077" max="4081" width="9.140625" customWidth="1"/>
    <col min="4082" max="4082" width="20.85546875" customWidth="1"/>
    <col min="4083" max="4083" width="25" customWidth="1"/>
    <col min="4332" max="4332" width="6.28515625" customWidth="1"/>
    <col min="4333" max="4337" width="9.140625" customWidth="1"/>
    <col min="4338" max="4338" width="20.85546875" customWidth="1"/>
    <col min="4339" max="4339" width="25" customWidth="1"/>
    <col min="4588" max="4588" width="6.28515625" customWidth="1"/>
    <col min="4589" max="4593" width="9.140625" customWidth="1"/>
    <col min="4594" max="4594" width="20.85546875" customWidth="1"/>
    <col min="4595" max="4595" width="25" customWidth="1"/>
    <col min="4844" max="4844" width="6.28515625" customWidth="1"/>
    <col min="4845" max="4849" width="9.140625" customWidth="1"/>
    <col min="4850" max="4850" width="20.85546875" customWidth="1"/>
    <col min="4851" max="4851" width="25" customWidth="1"/>
    <col min="5100" max="5100" width="6.28515625" customWidth="1"/>
    <col min="5101" max="5105" width="9.140625" customWidth="1"/>
    <col min="5106" max="5106" width="20.85546875" customWidth="1"/>
    <col min="5107" max="5107" width="25" customWidth="1"/>
    <col min="5356" max="5356" width="6.28515625" customWidth="1"/>
    <col min="5357" max="5361" width="9.140625" customWidth="1"/>
    <col min="5362" max="5362" width="20.85546875" customWidth="1"/>
    <col min="5363" max="5363" width="25" customWidth="1"/>
    <col min="5612" max="5612" width="6.28515625" customWidth="1"/>
    <col min="5613" max="5617" width="9.140625" customWidth="1"/>
    <col min="5618" max="5618" width="20.85546875" customWidth="1"/>
    <col min="5619" max="5619" width="25" customWidth="1"/>
    <col min="5868" max="5868" width="6.28515625" customWidth="1"/>
    <col min="5869" max="5873" width="9.140625" customWidth="1"/>
    <col min="5874" max="5874" width="20.85546875" customWidth="1"/>
    <col min="5875" max="5875" width="25" customWidth="1"/>
    <col min="6124" max="6124" width="6.28515625" customWidth="1"/>
    <col min="6125" max="6129" width="9.140625" customWidth="1"/>
    <col min="6130" max="6130" width="20.85546875" customWidth="1"/>
    <col min="6131" max="6131" width="25" customWidth="1"/>
    <col min="6380" max="6380" width="6.28515625" customWidth="1"/>
    <col min="6381" max="6385" width="9.140625" customWidth="1"/>
    <col min="6386" max="6386" width="20.85546875" customWidth="1"/>
    <col min="6387" max="6387" width="25" customWidth="1"/>
    <col min="6636" max="6636" width="6.28515625" customWidth="1"/>
    <col min="6637" max="6641" width="9.140625" customWidth="1"/>
    <col min="6642" max="6642" width="20.85546875" customWidth="1"/>
    <col min="6643" max="6643" width="25" customWidth="1"/>
    <col min="6892" max="6892" width="6.28515625" customWidth="1"/>
    <col min="6893" max="6897" width="9.140625" customWidth="1"/>
    <col min="6898" max="6898" width="20.85546875" customWidth="1"/>
    <col min="6899" max="6899" width="25" customWidth="1"/>
    <col min="7148" max="7148" width="6.28515625" customWidth="1"/>
    <col min="7149" max="7153" width="9.140625" customWidth="1"/>
    <col min="7154" max="7154" width="20.85546875" customWidth="1"/>
    <col min="7155" max="7155" width="25" customWidth="1"/>
    <col min="7404" max="7404" width="6.28515625" customWidth="1"/>
    <col min="7405" max="7409" width="9.140625" customWidth="1"/>
    <col min="7410" max="7410" width="20.85546875" customWidth="1"/>
    <col min="7411" max="7411" width="25" customWidth="1"/>
    <col min="7660" max="7660" width="6.28515625" customWidth="1"/>
    <col min="7661" max="7665" width="9.140625" customWidth="1"/>
    <col min="7666" max="7666" width="20.85546875" customWidth="1"/>
    <col min="7667" max="7667" width="25" customWidth="1"/>
    <col min="7916" max="7916" width="6.28515625" customWidth="1"/>
    <col min="7917" max="7921" width="9.140625" customWidth="1"/>
    <col min="7922" max="7922" width="20.85546875" customWidth="1"/>
    <col min="7923" max="7923" width="25" customWidth="1"/>
    <col min="8172" max="8172" width="6.28515625" customWidth="1"/>
    <col min="8173" max="8177" width="9.140625" customWidth="1"/>
    <col min="8178" max="8178" width="20.85546875" customWidth="1"/>
    <col min="8179" max="8179" width="25" customWidth="1"/>
    <col min="8428" max="8428" width="6.28515625" customWidth="1"/>
    <col min="8429" max="8433" width="9.140625" customWidth="1"/>
    <col min="8434" max="8434" width="20.85546875" customWidth="1"/>
    <col min="8435" max="8435" width="25" customWidth="1"/>
    <col min="8684" max="8684" width="6.28515625" customWidth="1"/>
    <col min="8685" max="8689" width="9.140625" customWidth="1"/>
    <col min="8690" max="8690" width="20.85546875" customWidth="1"/>
    <col min="8691" max="8691" width="25" customWidth="1"/>
    <col min="8940" max="8940" width="6.28515625" customWidth="1"/>
    <col min="8941" max="8945" width="9.140625" customWidth="1"/>
    <col min="8946" max="8946" width="20.85546875" customWidth="1"/>
    <col min="8947" max="8947" width="25" customWidth="1"/>
    <col min="9196" max="9196" width="6.28515625" customWidth="1"/>
    <col min="9197" max="9201" width="9.140625" customWidth="1"/>
    <col min="9202" max="9202" width="20.85546875" customWidth="1"/>
    <col min="9203" max="9203" width="25" customWidth="1"/>
    <col min="9452" max="9452" width="6.28515625" customWidth="1"/>
    <col min="9453" max="9457" width="9.140625" customWidth="1"/>
    <col min="9458" max="9458" width="20.85546875" customWidth="1"/>
    <col min="9459" max="9459" width="25" customWidth="1"/>
    <col min="9708" max="9708" width="6.28515625" customWidth="1"/>
    <col min="9709" max="9713" width="9.140625" customWidth="1"/>
    <col min="9714" max="9714" width="20.85546875" customWidth="1"/>
    <col min="9715" max="9715" width="25" customWidth="1"/>
    <col min="9964" max="9964" width="6.28515625" customWidth="1"/>
    <col min="9965" max="9969" width="9.140625" customWidth="1"/>
    <col min="9970" max="9970" width="20.85546875" customWidth="1"/>
    <col min="9971" max="9971" width="25" customWidth="1"/>
    <col min="10220" max="10220" width="6.28515625" customWidth="1"/>
    <col min="10221" max="10225" width="9.140625" customWidth="1"/>
    <col min="10226" max="10226" width="20.85546875" customWidth="1"/>
    <col min="10227" max="10227" width="25" customWidth="1"/>
    <col min="10476" max="10476" width="6.28515625" customWidth="1"/>
    <col min="10477" max="10481" width="9.140625" customWidth="1"/>
    <col min="10482" max="10482" width="20.85546875" customWidth="1"/>
    <col min="10483" max="10483" width="25" customWidth="1"/>
    <col min="10732" max="10732" width="6.28515625" customWidth="1"/>
    <col min="10733" max="10737" width="9.140625" customWidth="1"/>
    <col min="10738" max="10738" width="20.85546875" customWidth="1"/>
    <col min="10739" max="10739" width="25" customWidth="1"/>
    <col min="10988" max="10988" width="6.28515625" customWidth="1"/>
    <col min="10989" max="10993" width="9.140625" customWidth="1"/>
    <col min="10994" max="10994" width="20.85546875" customWidth="1"/>
    <col min="10995" max="10995" width="25" customWidth="1"/>
    <col min="11244" max="11244" width="6.28515625" customWidth="1"/>
    <col min="11245" max="11249" width="9.140625" customWidth="1"/>
    <col min="11250" max="11250" width="20.85546875" customWidth="1"/>
    <col min="11251" max="11251" width="25" customWidth="1"/>
    <col min="11500" max="11500" width="6.28515625" customWidth="1"/>
    <col min="11501" max="11505" width="9.140625" customWidth="1"/>
    <col min="11506" max="11506" width="20.85546875" customWidth="1"/>
    <col min="11507" max="11507" width="25" customWidth="1"/>
    <col min="11756" max="11756" width="6.28515625" customWidth="1"/>
    <col min="11757" max="11761" width="9.140625" customWidth="1"/>
    <col min="11762" max="11762" width="20.85546875" customWidth="1"/>
    <col min="11763" max="11763" width="25" customWidth="1"/>
    <col min="12012" max="12012" width="6.28515625" customWidth="1"/>
    <col min="12013" max="12017" width="9.140625" customWidth="1"/>
    <col min="12018" max="12018" width="20.85546875" customWidth="1"/>
    <col min="12019" max="12019" width="25" customWidth="1"/>
    <col min="12268" max="12268" width="6.28515625" customWidth="1"/>
    <col min="12269" max="12273" width="9.140625" customWidth="1"/>
    <col min="12274" max="12274" width="20.85546875" customWidth="1"/>
    <col min="12275" max="12275" width="25" customWidth="1"/>
    <col min="12524" max="12524" width="6.28515625" customWidth="1"/>
    <col min="12525" max="12529" width="9.140625" customWidth="1"/>
    <col min="12530" max="12530" width="20.85546875" customWidth="1"/>
    <col min="12531" max="12531" width="25" customWidth="1"/>
    <col min="12780" max="12780" width="6.28515625" customWidth="1"/>
    <col min="12781" max="12785" width="9.140625" customWidth="1"/>
    <col min="12786" max="12786" width="20.85546875" customWidth="1"/>
    <col min="12787" max="12787" width="25" customWidth="1"/>
    <col min="13036" max="13036" width="6.28515625" customWidth="1"/>
    <col min="13037" max="13041" width="9.140625" customWidth="1"/>
    <col min="13042" max="13042" width="20.85546875" customWidth="1"/>
    <col min="13043" max="13043" width="25" customWidth="1"/>
    <col min="13292" max="13292" width="6.28515625" customWidth="1"/>
    <col min="13293" max="13297" width="9.140625" customWidth="1"/>
    <col min="13298" max="13298" width="20.85546875" customWidth="1"/>
    <col min="13299" max="13299" width="25" customWidth="1"/>
    <col min="13548" max="13548" width="6.28515625" customWidth="1"/>
    <col min="13549" max="13553" width="9.140625" customWidth="1"/>
    <col min="13554" max="13554" width="20.85546875" customWidth="1"/>
    <col min="13555" max="13555" width="25" customWidth="1"/>
    <col min="13804" max="13804" width="6.28515625" customWidth="1"/>
    <col min="13805" max="13809" width="9.140625" customWidth="1"/>
    <col min="13810" max="13810" width="20.85546875" customWidth="1"/>
    <col min="13811" max="13811" width="25" customWidth="1"/>
    <col min="14060" max="14060" width="6.28515625" customWidth="1"/>
    <col min="14061" max="14065" width="9.140625" customWidth="1"/>
    <col min="14066" max="14066" width="20.85546875" customWidth="1"/>
    <col min="14067" max="14067" width="25" customWidth="1"/>
    <col min="14316" max="14316" width="6.28515625" customWidth="1"/>
    <col min="14317" max="14321" width="9.140625" customWidth="1"/>
    <col min="14322" max="14322" width="20.85546875" customWidth="1"/>
    <col min="14323" max="14323" width="25" customWidth="1"/>
    <col min="14572" max="14572" width="6.28515625" customWidth="1"/>
    <col min="14573" max="14577" width="9.140625" customWidth="1"/>
    <col min="14578" max="14578" width="20.85546875" customWidth="1"/>
    <col min="14579" max="14579" width="25" customWidth="1"/>
    <col min="14828" max="14828" width="6.28515625" customWidth="1"/>
    <col min="14829" max="14833" width="9.140625" customWidth="1"/>
    <col min="14834" max="14834" width="20.85546875" customWidth="1"/>
    <col min="14835" max="14835" width="25" customWidth="1"/>
    <col min="15084" max="15084" width="6.28515625" customWidth="1"/>
    <col min="15085" max="15089" width="9.140625" customWidth="1"/>
    <col min="15090" max="15090" width="20.85546875" customWidth="1"/>
    <col min="15091" max="15091" width="25" customWidth="1"/>
    <col min="15340" max="15340" width="6.28515625" customWidth="1"/>
    <col min="15341" max="15345" width="9.140625" customWidth="1"/>
    <col min="15346" max="15346" width="20.85546875" customWidth="1"/>
    <col min="15347" max="15347" width="25" customWidth="1"/>
    <col min="15596" max="15596" width="6.28515625" customWidth="1"/>
    <col min="15597" max="15601" width="9.140625" customWidth="1"/>
    <col min="15602" max="15602" width="20.85546875" customWidth="1"/>
    <col min="15603" max="15603" width="25" customWidth="1"/>
    <col min="15852" max="15852" width="6.28515625" customWidth="1"/>
    <col min="15853" max="15857" width="9.140625" customWidth="1"/>
    <col min="15858" max="15858" width="20.85546875" customWidth="1"/>
    <col min="15859" max="15859" width="25" customWidth="1"/>
    <col min="16108" max="16108" width="6.28515625" customWidth="1"/>
    <col min="16109" max="16113" width="9.140625" customWidth="1"/>
    <col min="16114" max="16114" width="20.85546875" customWidth="1"/>
    <col min="16115" max="16115" width="25" customWidth="1"/>
  </cols>
  <sheetData>
    <row r="1" spans="2:10" ht="22.5" customHeight="1" thickBot="1" x14ac:dyDescent="0.3"/>
    <row r="2" spans="2:10" ht="93.75" customHeight="1" thickBot="1" x14ac:dyDescent="0.3">
      <c r="B2" s="352" t="s">
        <v>355</v>
      </c>
      <c r="C2" s="353"/>
      <c r="D2" s="353"/>
      <c r="E2" s="353"/>
      <c r="F2" s="353"/>
      <c r="G2" s="353"/>
      <c r="H2" s="353"/>
      <c r="I2" s="353"/>
      <c r="J2" s="354"/>
    </row>
    <row r="3" spans="2:10" ht="21" customHeight="1" thickBot="1" x14ac:dyDescent="0.3">
      <c r="B3" s="355" t="s">
        <v>356</v>
      </c>
      <c r="C3" s="356"/>
      <c r="D3" s="356"/>
      <c r="E3" s="356"/>
      <c r="F3" s="356"/>
      <c r="G3" s="356"/>
      <c r="H3" s="356"/>
      <c r="I3" s="356"/>
      <c r="J3" s="357"/>
    </row>
    <row r="4" spans="2:10" ht="50.25" customHeight="1" thickBot="1" x14ac:dyDescent="0.3">
      <c r="B4" s="358"/>
      <c r="C4" s="359"/>
      <c r="D4" s="359"/>
      <c r="E4" s="359"/>
      <c r="F4" s="359"/>
      <c r="G4" s="359"/>
      <c r="H4" s="167" t="s">
        <v>149</v>
      </c>
      <c r="I4" s="168" t="s">
        <v>150</v>
      </c>
      <c r="J4" s="429" t="s">
        <v>151</v>
      </c>
    </row>
    <row r="5" spans="2:10" ht="33.75" customHeight="1" thickBot="1" x14ac:dyDescent="0.4">
      <c r="B5" s="404" t="s">
        <v>351</v>
      </c>
      <c r="C5" s="405"/>
      <c r="D5" s="405"/>
      <c r="E5" s="405"/>
      <c r="F5" s="405"/>
      <c r="G5" s="405"/>
      <c r="H5" s="483">
        <f>'Општина Ѓорче Петров'!H114</f>
        <v>0</v>
      </c>
      <c r="I5" s="483">
        <f>H5*10%</f>
        <v>0</v>
      </c>
      <c r="J5" s="484">
        <f>H5+I5</f>
        <v>0</v>
      </c>
    </row>
    <row r="6" spans="2:10" ht="22.5" customHeight="1" thickBot="1" x14ac:dyDescent="0.4">
      <c r="B6" s="428" t="s">
        <v>319</v>
      </c>
      <c r="C6" s="169"/>
      <c r="D6" s="169"/>
      <c r="E6" s="169"/>
      <c r="F6" s="169"/>
      <c r="G6" s="169"/>
      <c r="H6" s="485">
        <f>H5</f>
        <v>0</v>
      </c>
      <c r="I6" s="485">
        <f>I5</f>
        <v>0</v>
      </c>
      <c r="J6" s="486">
        <f>H6+I6</f>
        <v>0</v>
      </c>
    </row>
    <row r="7" spans="2:10" ht="38.25" customHeight="1" thickBot="1" x14ac:dyDescent="0.4">
      <c r="B7" s="360" t="s">
        <v>350</v>
      </c>
      <c r="C7" s="361"/>
      <c r="D7" s="361"/>
      <c r="E7" s="361"/>
      <c r="F7" s="361"/>
      <c r="G7" s="361"/>
      <c r="H7" s="487">
        <f>'Општина Босилово-Турново-Иловиц'!H64</f>
        <v>0</v>
      </c>
      <c r="I7" s="487">
        <f>H7*10%</f>
        <v>0</v>
      </c>
      <c r="J7" s="488">
        <f>H7+I7</f>
        <v>0</v>
      </c>
    </row>
    <row r="8" spans="2:10" ht="21" customHeight="1" thickBot="1" x14ac:dyDescent="0.4">
      <c r="B8" s="344" t="s">
        <v>153</v>
      </c>
      <c r="C8" s="345"/>
      <c r="D8" s="345"/>
      <c r="E8" s="345"/>
      <c r="F8" s="345"/>
      <c r="G8" s="345"/>
      <c r="H8" s="489">
        <f>H7</f>
        <v>0</v>
      </c>
      <c r="I8" s="489">
        <f>SUM(I7:I7)</f>
        <v>0</v>
      </c>
      <c r="J8" s="490">
        <f>SUM(J7:J7)</f>
        <v>0</v>
      </c>
    </row>
    <row r="9" spans="2:10" ht="37.5" customHeight="1" thickBot="1" x14ac:dyDescent="0.4">
      <c r="B9" s="346" t="s">
        <v>155</v>
      </c>
      <c r="C9" s="347"/>
      <c r="D9" s="347"/>
      <c r="E9" s="347"/>
      <c r="F9" s="347"/>
      <c r="G9" s="347"/>
      <c r="H9" s="491">
        <f>'О.Стерео Несторовски'!H114</f>
        <v>0</v>
      </c>
      <c r="I9" s="487">
        <f>ROUND(H9*10%,)</f>
        <v>0</v>
      </c>
      <c r="J9" s="488">
        <f>ROUND(H9+I9,0)</f>
        <v>0</v>
      </c>
    </row>
    <row r="10" spans="2:10" ht="21" customHeight="1" thickBot="1" x14ac:dyDescent="0.4">
      <c r="B10" s="344" t="s">
        <v>152</v>
      </c>
      <c r="C10" s="345"/>
      <c r="D10" s="345"/>
      <c r="E10" s="345"/>
      <c r="F10" s="345"/>
      <c r="G10" s="345"/>
      <c r="H10" s="489">
        <f>H9</f>
        <v>0</v>
      </c>
      <c r="I10" s="489">
        <f>SUM(I9:I9)</f>
        <v>0</v>
      </c>
      <c r="J10" s="490">
        <f>SUM(J9:J9)</f>
        <v>0</v>
      </c>
    </row>
    <row r="11" spans="2:10" ht="33.75" customHeight="1" thickBot="1" x14ac:dyDescent="0.4">
      <c r="B11" s="348" t="s">
        <v>323</v>
      </c>
      <c r="C11" s="349"/>
      <c r="D11" s="349"/>
      <c r="E11" s="349"/>
      <c r="F11" s="349"/>
      <c r="G11" s="349"/>
      <c r="H11" s="492">
        <f>'Општина Лозово улица Мулино '!H235</f>
        <v>0</v>
      </c>
      <c r="I11" s="492">
        <f>H11*10%</f>
        <v>0</v>
      </c>
      <c r="J11" s="493">
        <f>ROUND(H11+I11,0)</f>
        <v>0</v>
      </c>
    </row>
    <row r="12" spans="2:10" ht="22.5" customHeight="1" thickBot="1" x14ac:dyDescent="0.4">
      <c r="B12" s="344" t="s">
        <v>156</v>
      </c>
      <c r="C12" s="345"/>
      <c r="D12" s="345"/>
      <c r="E12" s="345"/>
      <c r="F12" s="345"/>
      <c r="G12" s="345"/>
      <c r="H12" s="489">
        <f>SUM(H11:H11)</f>
        <v>0</v>
      </c>
      <c r="I12" s="489">
        <f>SUM(I11:I11)</f>
        <v>0</v>
      </c>
      <c r="J12" s="490">
        <f>SUM(J11:J11)</f>
        <v>0</v>
      </c>
    </row>
    <row r="13" spans="2:10" ht="22.5" customHeight="1" thickBot="1" x14ac:dyDescent="0.4">
      <c r="B13" s="350" t="s">
        <v>357</v>
      </c>
      <c r="C13" s="351"/>
      <c r="D13" s="351"/>
      <c r="E13" s="351"/>
      <c r="F13" s="351"/>
      <c r="G13" s="351"/>
      <c r="H13" s="494">
        <f>H6+H8+H10+H12</f>
        <v>0</v>
      </c>
      <c r="I13" s="494">
        <f>I6+I8+I10+I12</f>
        <v>0</v>
      </c>
      <c r="J13" s="495">
        <f t="shared" ref="J13" si="0">ROUND(H13+I13,0)</f>
        <v>0</v>
      </c>
    </row>
    <row r="14" spans="2:10" ht="18.75" thickBot="1" x14ac:dyDescent="0.4">
      <c r="B14" s="341" t="s">
        <v>154</v>
      </c>
      <c r="C14" s="342"/>
      <c r="D14" s="342"/>
      <c r="E14" s="342"/>
      <c r="F14" s="342"/>
      <c r="G14" s="342"/>
      <c r="H14" s="342"/>
      <c r="I14" s="343"/>
      <c r="J14" s="496">
        <f>J6+J8+J10+J12</f>
        <v>0</v>
      </c>
    </row>
  </sheetData>
  <mergeCells count="12">
    <mergeCell ref="B14:I14"/>
    <mergeCell ref="B10:G10"/>
    <mergeCell ref="B8:G8"/>
    <mergeCell ref="B9:G9"/>
    <mergeCell ref="B11:G11"/>
    <mergeCell ref="B12:G12"/>
    <mergeCell ref="B13:G13"/>
    <mergeCell ref="B2:J2"/>
    <mergeCell ref="B3:J3"/>
    <mergeCell ref="B4:G4"/>
    <mergeCell ref="B5:G5"/>
    <mergeCell ref="B7:G7"/>
  </mergeCells>
  <pageMargins left="0.70866141732283472" right="0.70866141732283472" top="0.74803149606299213" bottom="0.74803149606299213" header="0.31496062992125984" footer="0.31496062992125984"/>
  <pageSetup paperSize="9" scale="91" orientation="landscape" r:id="rId1"/>
  <headerFooter>
    <oddHeader>&amp;CРекапитулар за Тендер 5 дел 4</oddHeader>
    <oddFooter>&amp;LТендер 5 дел 4&amp;CРекапитулар&amp;R&amp;N/&amp;N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Општина Ѓорче Петров</vt:lpstr>
      <vt:lpstr>Општина Босилово-Турново-Иловиц</vt:lpstr>
      <vt:lpstr>О.Стерео Несторовски</vt:lpstr>
      <vt:lpstr>Општина Лозово улица Мулино </vt:lpstr>
      <vt:lpstr>Тендер5-Дел.6-Рекапитулар  </vt:lpstr>
      <vt:lpstr>'О.Стерео Несторовски'!Print_Area</vt:lpstr>
      <vt:lpstr>'Општина Босилово-Турново-Иловиц'!Print_Area</vt:lpstr>
      <vt:lpstr>'Општина Ѓорче Петров'!Print_Area</vt:lpstr>
      <vt:lpstr>'Општина Лозово улица Мулино '!Print_Area</vt:lpstr>
      <vt:lpstr>'Тендер5-Дел.6-Рекапитулар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2023-03-03T11:45:12Z</cp:lastPrinted>
  <dcterms:created xsi:type="dcterms:W3CDTF">2023-02-09T09:54:50Z</dcterms:created>
  <dcterms:modified xsi:type="dcterms:W3CDTF">2023-03-03T13:18:29Z</dcterms:modified>
</cp:coreProperties>
</file>